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45e7e0661c940a/07. Leixoes/01. Docs_Clube/"/>
    </mc:Choice>
  </mc:AlternateContent>
  <xr:revisionPtr revIDLastSave="125" documentId="14_{6651E5A0-5E48-451B-86C5-657FB8712AC5}" xr6:coauthVersionLast="47" xr6:coauthVersionMax="47" xr10:uidLastSave="{81368D0D-3603-4EDF-A911-5187974F78E5}"/>
  <bookViews>
    <workbookView xWindow="-110" yWindow="-110" windowWidth="38620" windowHeight="21100" xr2:uid="{83C8C003-BA6D-41F8-80B4-65857C3A80BD}"/>
  </bookViews>
  <sheets>
    <sheet name="main" sheetId="2" r:id="rId1"/>
  </sheets>
  <definedNames>
    <definedName name="_xlnm.Print_Area" localSheetId="0">main!$A$1:$X$91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1" i="2" l="1"/>
  <c r="W59" i="2"/>
  <c r="W49" i="2"/>
  <c r="W43" i="2"/>
  <c r="W30" i="2"/>
  <c r="W18" i="2"/>
  <c r="V81" i="2"/>
  <c r="U81" i="2"/>
  <c r="T81" i="2"/>
  <c r="S81" i="2"/>
  <c r="R81" i="2"/>
  <c r="Q81" i="2"/>
  <c r="Q84" i="2" s="1"/>
  <c r="Q87" i="2" s="1"/>
  <c r="Q89" i="2" s="1"/>
  <c r="P81" i="2"/>
  <c r="P84" i="2" s="1"/>
  <c r="P87" i="2" s="1"/>
  <c r="P89" i="2" s="1"/>
  <c r="O81" i="2"/>
  <c r="O84" i="2" s="1"/>
  <c r="O87" i="2" s="1"/>
  <c r="O89" i="2" s="1"/>
  <c r="N81" i="2"/>
  <c r="N84" i="2" s="1"/>
  <c r="N87" i="2" s="1"/>
  <c r="N89" i="2" s="1"/>
  <c r="M81" i="2"/>
  <c r="M84" i="2" s="1"/>
  <c r="M87" i="2" s="1"/>
  <c r="M89" i="2" s="1"/>
  <c r="L81" i="2"/>
  <c r="L84" i="2" s="1"/>
  <c r="L87" i="2" s="1"/>
  <c r="L89" i="2" s="1"/>
  <c r="K81" i="2"/>
  <c r="K84" i="2" s="1"/>
  <c r="K87" i="2" s="1"/>
  <c r="K89" i="2" s="1"/>
  <c r="J81" i="2"/>
  <c r="J84" i="2" s="1"/>
  <c r="J87" i="2" s="1"/>
  <c r="J89" i="2" s="1"/>
  <c r="I81" i="2"/>
  <c r="I84" i="2" s="1"/>
  <c r="I87" i="2" s="1"/>
  <c r="I89" i="2" s="1"/>
  <c r="H81" i="2"/>
  <c r="H84" i="2" s="1"/>
  <c r="H87" i="2" s="1"/>
  <c r="H89" i="2" s="1"/>
  <c r="G81" i="2"/>
  <c r="G84" i="2" s="1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G60" i="2" s="1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V18" i="2"/>
  <c r="V31" i="2" s="1"/>
  <c r="U18" i="2"/>
  <c r="U31" i="2" s="1"/>
  <c r="T18" i="2"/>
  <c r="T31" i="2" s="1"/>
  <c r="S18" i="2"/>
  <c r="R18" i="2"/>
  <c r="R31" i="2" s="1"/>
  <c r="Q18" i="2"/>
  <c r="Q31" i="2" s="1"/>
  <c r="P18" i="2"/>
  <c r="P31" i="2" s="1"/>
  <c r="O18" i="2"/>
  <c r="O31" i="2" s="1"/>
  <c r="N18" i="2"/>
  <c r="N31" i="2" s="1"/>
  <c r="M18" i="2"/>
  <c r="M31" i="2" s="1"/>
  <c r="L18" i="2"/>
  <c r="L31" i="2" s="1"/>
  <c r="K18" i="2"/>
  <c r="K31" i="2" s="1"/>
  <c r="J18" i="2"/>
  <c r="J31" i="2" s="1"/>
  <c r="I18" i="2"/>
  <c r="I31" i="2" s="1"/>
  <c r="H18" i="2"/>
  <c r="H31" i="2" s="1"/>
  <c r="G18" i="2"/>
  <c r="G31" i="2" s="1"/>
  <c r="C62" i="2"/>
  <c r="D62" i="2"/>
  <c r="E62" i="2"/>
  <c r="F62" i="2"/>
  <c r="W60" i="2" l="1"/>
  <c r="S31" i="2"/>
  <c r="H60" i="2"/>
  <c r="H62" i="2" s="1"/>
  <c r="W84" i="2"/>
  <c r="V84" i="2"/>
  <c r="U84" i="2"/>
  <c r="T84" i="2"/>
  <c r="S84" i="2"/>
  <c r="R84" i="2"/>
  <c r="W31" i="2"/>
  <c r="V60" i="2"/>
  <c r="V62" i="2" s="1"/>
  <c r="U60" i="2"/>
  <c r="U62" i="2" s="1"/>
  <c r="T60" i="2"/>
  <c r="T62" i="2" s="1"/>
  <c r="S60" i="2"/>
  <c r="R60" i="2"/>
  <c r="R62" i="2" s="1"/>
  <c r="P60" i="2"/>
  <c r="P62" i="2" s="1"/>
  <c r="O60" i="2"/>
  <c r="O62" i="2" s="1"/>
  <c r="N60" i="2"/>
  <c r="N62" i="2" s="1"/>
  <c r="M60" i="2"/>
  <c r="M62" i="2" s="1"/>
  <c r="L60" i="2"/>
  <c r="L62" i="2" s="1"/>
  <c r="K60" i="2"/>
  <c r="K62" i="2" s="1"/>
  <c r="J60" i="2"/>
  <c r="I60" i="2"/>
  <c r="I62" i="2" s="1"/>
  <c r="Q60" i="2"/>
  <c r="Q62" i="2" s="1"/>
  <c r="G87" i="2"/>
  <c r="G89" i="2" s="1"/>
  <c r="G62" i="2"/>
  <c r="J62" i="2"/>
  <c r="W62" i="2" l="1"/>
  <c r="S62" i="2"/>
  <c r="W87" i="2"/>
  <c r="V87" i="2"/>
  <c r="U87" i="2"/>
  <c r="T87" i="2"/>
  <c r="S87" i="2"/>
  <c r="R87" i="2"/>
  <c r="W89" i="2" l="1"/>
  <c r="V89" i="2"/>
  <c r="U89" i="2"/>
  <c r="T89" i="2"/>
  <c r="S89" i="2"/>
  <c r="R89" i="2"/>
</calcChain>
</file>

<file path=xl/sharedStrings.xml><?xml version="1.0" encoding="utf-8"?>
<sst xmlns="http://schemas.openxmlformats.org/spreadsheetml/2006/main" count="166" uniqueCount="103">
  <si>
    <t>31/12/2006</t>
  </si>
  <si>
    <t>31/12/2007</t>
  </si>
  <si>
    <t>31/12/2008</t>
  </si>
  <si>
    <t>31/12/2009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</si>
  <si>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</si>
  <si>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</si>
  <si>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</si>
  <si>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</si>
  <si>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</si>
  <si>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</si>
  <si>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</si>
  <si>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</si>
  <si>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30/06/2017</t>
  </si>
  <si>
    <t>30/06/2018</t>
  </si>
  <si>
    <t>30/06/2019</t>
  </si>
  <si>
    <t>30/06/2020</t>
  </si>
  <si>
    <t>30/06/2021</t>
  </si>
  <si>
    <t>30/06/2022</t>
  </si>
  <si>
    <t>30/06/2023</t>
  </si>
  <si>
    <t>30/06/2024</t>
  </si>
  <si>
    <t>EUR</t>
  </si>
  <si>
    <t>12 meses</t>
  </si>
  <si>
    <t>POC</t>
  </si>
  <si>
    <t>SNC</t>
  </si>
  <si>
    <t xml:space="preserve"> Balanço</t>
  </si>
  <si>
    <t xml:space="preserve"> Total do activo não corrente</t>
  </si>
  <si>
    <t xml:space="preserve"> Total do activo corrente</t>
  </si>
  <si>
    <t xml:space="preserve"> Total do activo</t>
  </si>
  <si>
    <t xml:space="preserve"> Resultado líquido do período</t>
  </si>
  <si>
    <t xml:space="preserve"> Total do capital próprio</t>
  </si>
  <si>
    <t xml:space="preserve"> Total do passivo não corrente</t>
  </si>
  <si>
    <t xml:space="preserve"> Total do passivo corrente</t>
  </si>
  <si>
    <t xml:space="preserve"> Total do passivo</t>
  </si>
  <si>
    <t xml:space="preserve"> Demonstraçao dos resultados</t>
  </si>
  <si>
    <t xml:space="preserve"> Resultado antes de depreciações, gastos de financiamento e impostos</t>
  </si>
  <si>
    <t xml:space="preserve"> Resultado antes de gastos de financiamento e impostos</t>
  </si>
  <si>
    <t xml:space="preserve"> Resultado antes de impostos</t>
  </si>
  <si>
    <t xml:space="preserve"> Resultado líquido-actividades descontinuadas</t>
  </si>
  <si>
    <t>check: balance sheet</t>
  </si>
  <si>
    <t>Período</t>
  </si>
  <si>
    <t>Normativo Contabilístico</t>
  </si>
  <si>
    <t>Moeda</t>
  </si>
  <si>
    <t>Vendas e prestações de serviços</t>
  </si>
  <si>
    <t>Subsídios à exploração</t>
  </si>
  <si>
    <t>Ganhos/Perdas imputadas de subsidiárias, associadas, e empreendimentos conjuntos</t>
  </si>
  <si>
    <t>Variação nos inventários de produção</t>
  </si>
  <si>
    <t>Trabalhos para a própria entidade</t>
  </si>
  <si>
    <t>Custo das mercadorias vendidas</t>
  </si>
  <si>
    <t>Fornecimentos e serviços externos</t>
  </si>
  <si>
    <t>Gastos com pessoal</t>
  </si>
  <si>
    <t>Imparidade de Inventários (Perdas/Reversões)</t>
  </si>
  <si>
    <t>Imparidade de Dívidas a receber (Perdas/Reversões)</t>
  </si>
  <si>
    <t>Provisões (aumentos/reduções)</t>
  </si>
  <si>
    <t>Imparidade de Investimentos não depreciáveis/amortizações (Perdas/Reversões)</t>
  </si>
  <si>
    <t>Aumentos/redução de justo valor</t>
  </si>
  <si>
    <t>Outros rendimentos</t>
  </si>
  <si>
    <t>Outros gastos</t>
  </si>
  <si>
    <t>Gastos/Reversões de depreciação e de amortização</t>
  </si>
  <si>
    <t>Imparidade de activos depreciáveis/Amortizações (perdas/reversões)</t>
  </si>
  <si>
    <t>Juros e rendimentos similares obtidos</t>
  </si>
  <si>
    <t>Juros e gastos similares suportados</t>
  </si>
  <si>
    <t>Imposto sobre o rendimento do período</t>
  </si>
  <si>
    <t>Activos fixos tangíveis</t>
  </si>
  <si>
    <t>Propriedades de investimento</t>
  </si>
  <si>
    <t>Goodwill</t>
  </si>
  <si>
    <t>Activos Intangíveis</t>
  </si>
  <si>
    <t>Activos biológicos</t>
  </si>
  <si>
    <t>Participações Financeiras - MEP</t>
  </si>
  <si>
    <t>Outros investimentos financeiros</t>
  </si>
  <si>
    <t>Créditos a receber</t>
  </si>
  <si>
    <t>Activos por impostos diferidos</t>
  </si>
  <si>
    <t>Inventários</t>
  </si>
  <si>
    <t>Clientes</t>
  </si>
  <si>
    <t>Estado e outros entes públicos</t>
  </si>
  <si>
    <t>Capital subscrito e não realizado</t>
  </si>
  <si>
    <t>Outras créditos a receber</t>
  </si>
  <si>
    <t>Diferimentos</t>
  </si>
  <si>
    <t>Activos financeiros detidos para negociação</t>
  </si>
  <si>
    <t>Outros activos financeiros</t>
  </si>
  <si>
    <t>Activos não correntes detidos para venda</t>
  </si>
  <si>
    <t>Caixa e Depósitos Bancários</t>
  </si>
  <si>
    <t>Capital subscrito</t>
  </si>
  <si>
    <t>Acções (quotas) próprias</t>
  </si>
  <si>
    <t>Outros instrumentos de capital próprio</t>
  </si>
  <si>
    <t>Prémios de emissão</t>
  </si>
  <si>
    <t>Reservas Legais</t>
  </si>
  <si>
    <t>Outras reservas</t>
  </si>
  <si>
    <t>Resultados Transitados</t>
  </si>
  <si>
    <t>Excedentes de reavaliação</t>
  </si>
  <si>
    <t>Ajustamentos / outras variações de capital próprio</t>
  </si>
  <si>
    <t>Interesses que não controlam</t>
  </si>
  <si>
    <t>Provisões</t>
  </si>
  <si>
    <t>Financiamentos obtidos</t>
  </si>
  <si>
    <t>Responsabilidades por benefícios pós emprego</t>
  </si>
  <si>
    <t>Passivos por impostos diferidos</t>
  </si>
  <si>
    <t>Outras dívidas a pagar</t>
  </si>
  <si>
    <t>Fornecedores</t>
  </si>
  <si>
    <t>Adiantamento de clientes</t>
  </si>
  <si>
    <t>Estado e Outros entes públicos</t>
  </si>
  <si>
    <t>Passivos Financeiros detidos para negociação</t>
  </si>
  <si>
    <t>Outros Passivos financeiros</t>
  </si>
  <si>
    <t>Passivos financeiros detidos negoc.</t>
  </si>
  <si>
    <t>Resultado Líquido do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</si>
</sst>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0"/>
    <numFmt numFmtId="165" formatCode="_-* #,##0_-;\-* #,##0_-;_-* &quot;-&quot;??_-;_-@_-"/>
    <numFmt numFmtId="166" formatCode="###,##0.00"/>
  </numFmts>
  <fonts count="14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u/>
      <sz val="10"/>
      <color indexed="63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6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3" fillId="3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164" fontId="6" fillId="2" borderId="0" xfId="0" applyNumberFormat="1" applyFont="1" applyFill="1" applyAlignment="1">
      <alignment horizontal="right" vertical="center"/>
    </xf>
    <xf numFmtId="0" fontId="8" fillId="4" borderId="1" xfId="0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 wrapText="1"/>
    </xf>
    <xf numFmtId="164" fontId="9" fillId="5" borderId="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 wrapText="1"/>
    </xf>
    <xf numFmtId="164" fontId="8" fillId="5" borderId="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0" fontId="10" fillId="0" borderId="0" xfId="0" applyFont="1"/>
    <xf numFmtId="0" fontId="1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top" wrapText="1"/>
    </xf>
    <xf numFmtId="0" fontId="3" fillId="3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/>
    <xf numFmtId="165" fontId="8" fillId="4" borderId="1" xfId="1" applyNumberFormat="1" applyFont="1" applyFill="1" applyBorder="1" applyAlignment="1">
      <alignment horizontal="right" vertical="center"/>
    </xf>
    <xf numFmtId="165" fontId="9" fillId="5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right" vertical="center" wrapText="1"/>
    </xf>
    <xf numFmtId="4" fontId="2" fillId="0" borderId="0" xfId="0" applyNumberFormat="1" applyFont="1"/>
    <xf numFmtId="166" fontId="6" fillId="2" borderId="0" xfId="0" applyNumberFormat="1" applyFont="1" applyFill="1" applyAlignment="1">
      <alignment horizontal="right" vertical="center"/>
    </xf>
    <xf numFmtId="165" fontId="2" fillId="0" borderId="0" xfId="1" applyNumberFormat="1" applyFont="1" applyFill="1" applyBorder="1"/>
    <xf numFmtId="0" fontId="6" fillId="0" borderId="0" xfId="0" applyFont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/>
    </xf>
    <xf numFmtId="43" fontId="2" fillId="2" borderId="0" xfId="0" applyNumberFormat="1" applyFont="1" applyFill="1"/>
    <xf numFmtId="43" fontId="9" fillId="5" borderId="2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73809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B2CBE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85858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8450-BB12-4C40-A39D-FA1AA03D369D}">
  <sheetPr>
    <tabColor rgb="FF002060"/>
  </sheetPr>
  <dimension ref="B2:AH102"/>
  <sheetViews>
    <sheetView showGridLines="0" tabSelected="1" zoomScaleNormal="100" zoomScaleSheetLayoutView="145" workbookViewId="0">
      <pane xSplit="2" ySplit="5" topLeftCell="P6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8.90625" defaultRowHeight="18.899999999999999" customHeight="1" outlineLevelRow="1" outlineLevelCol="1" x14ac:dyDescent="0.3"/>
  <cols>
    <col min="1" max="1" width="2.1796875" style="1" customWidth="1"/>
    <col min="2" max="2" width="65.36328125" style="6" bestFit="1" customWidth="1"/>
    <col min="3" max="6" width="9.81640625" style="6" hidden="1" customWidth="1" outlineLevel="1"/>
    <col min="7" max="8" width="11.81640625" style="6" hidden="1" customWidth="1" outlineLevel="1"/>
    <col min="9" max="12" width="10.36328125" style="6" hidden="1" customWidth="1" outlineLevel="1"/>
    <col min="13" max="15" width="11.81640625" style="6" hidden="1" customWidth="1" outlineLevel="1"/>
    <col min="16" max="16" width="11.81640625" style="6" bestFit="1" customWidth="1" collapsed="1"/>
    <col min="17" max="22" width="11.81640625" style="6" bestFit="1" customWidth="1"/>
    <col min="23" max="23" width="12.1796875" style="6" bestFit="1" customWidth="1"/>
    <col min="24" max="24" width="2.1796875" style="1" customWidth="1"/>
    <col min="25" max="25" width="11.54296875" style="1" bestFit="1" customWidth="1"/>
    <col min="26" max="27" width="9.1796875" style="1" bestFit="1" customWidth="1"/>
    <col min="28" max="30" width="9" style="1" bestFit="1" customWidth="1"/>
    <col min="31" max="31" width="8.08984375" style="1" bestFit="1" customWidth="1"/>
    <col min="32" max="33" width="9" style="1" bestFit="1" customWidth="1"/>
    <col min="34" max="16384" width="8.90625" style="1"/>
  </cols>
  <sheetData>
    <row r="2" spans="2:23" ht="12.9" customHeight="1" x14ac:dyDescent="0.3">
      <c r="B2" s="30"/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40">
        <v>45838</v>
      </c>
    </row>
    <row r="3" spans="2:23" ht="13" x14ac:dyDescent="0.3">
      <c r="B3" s="31" t="s">
        <v>41</v>
      </c>
      <c r="C3" s="21" t="s">
        <v>20</v>
      </c>
      <c r="D3" s="21" t="s">
        <v>20</v>
      </c>
      <c r="E3" s="21" t="s">
        <v>20</v>
      </c>
      <c r="F3" s="21" t="s">
        <v>20</v>
      </c>
      <c r="G3" s="21" t="s">
        <v>20</v>
      </c>
      <c r="H3" s="21" t="s">
        <v>20</v>
      </c>
      <c r="I3" s="21" t="s">
        <v>20</v>
      </c>
      <c r="J3" s="21" t="s">
        <v>20</v>
      </c>
      <c r="K3" s="21" t="s">
        <v>20</v>
      </c>
      <c r="L3" s="21" t="s">
        <v>20</v>
      </c>
      <c r="M3" s="21" t="s">
        <v>20</v>
      </c>
      <c r="N3" s="21" t="s">
        <v>20</v>
      </c>
      <c r="O3" s="21" t="s">
        <v>20</v>
      </c>
      <c r="P3" s="21" t="s">
        <v>20</v>
      </c>
      <c r="Q3" s="21" t="s">
        <v>20</v>
      </c>
      <c r="R3" s="21" t="s">
        <v>20</v>
      </c>
      <c r="S3" s="21" t="s">
        <v>20</v>
      </c>
      <c r="T3" s="21" t="s">
        <v>20</v>
      </c>
      <c r="U3" s="21" t="s">
        <v>20</v>
      </c>
      <c r="V3" s="21" t="s">
        <v>20</v>
      </c>
      <c r="W3" s="21" t="s">
        <v>20</v>
      </c>
    </row>
    <row r="4" spans="2:23" s="22" customFormat="1" ht="13" x14ac:dyDescent="0.3">
      <c r="B4" s="31" t="s">
        <v>39</v>
      </c>
      <c r="C4" s="21" t="s">
        <v>21</v>
      </c>
      <c r="D4" s="21" t="s">
        <v>21</v>
      </c>
      <c r="E4" s="21" t="s">
        <v>21</v>
      </c>
      <c r="F4" s="21" t="s">
        <v>21</v>
      </c>
      <c r="G4" s="21" t="s">
        <v>21</v>
      </c>
      <c r="H4" s="21" t="s">
        <v>21</v>
      </c>
      <c r="I4" s="21" t="s">
        <v>21</v>
      </c>
      <c r="J4" s="21" t="s">
        <v>21</v>
      </c>
      <c r="K4" s="21" t="s">
        <v>21</v>
      </c>
      <c r="L4" s="21" t="s">
        <v>21</v>
      </c>
      <c r="M4" s="21" t="s">
        <v>21</v>
      </c>
      <c r="N4" s="21" t="s">
        <v>21</v>
      </c>
      <c r="O4" s="21" t="s">
        <v>21</v>
      </c>
      <c r="P4" s="21" t="s">
        <v>21</v>
      </c>
      <c r="Q4" s="21" t="s">
        <v>21</v>
      </c>
      <c r="R4" s="21" t="s">
        <v>21</v>
      </c>
      <c r="S4" s="21" t="s">
        <v>21</v>
      </c>
      <c r="T4" s="21" t="s">
        <v>21</v>
      </c>
      <c r="U4" s="21" t="s">
        <v>21</v>
      </c>
      <c r="V4" s="21" t="s">
        <v>21</v>
      </c>
      <c r="W4" s="21" t="s">
        <v>21</v>
      </c>
    </row>
    <row r="5" spans="2:23" s="22" customFormat="1" ht="13" x14ac:dyDescent="0.3">
      <c r="B5" s="31" t="s">
        <v>40</v>
      </c>
      <c r="C5" s="21" t="s">
        <v>22</v>
      </c>
      <c r="D5" s="21" t="s">
        <v>22</v>
      </c>
      <c r="E5" s="21" t="s">
        <v>22</v>
      </c>
      <c r="F5" s="21" t="s">
        <v>22</v>
      </c>
      <c r="G5" s="21" t="s">
        <v>23</v>
      </c>
      <c r="H5" s="21" t="s">
        <v>23</v>
      </c>
      <c r="I5" s="21" t="s">
        <v>23</v>
      </c>
      <c r="J5" s="21" t="s">
        <v>23</v>
      </c>
      <c r="K5" s="21" t="s">
        <v>23</v>
      </c>
      <c r="L5" s="21" t="s">
        <v>23</v>
      </c>
      <c r="M5" s="21" t="s">
        <v>23</v>
      </c>
      <c r="N5" s="21" t="s">
        <v>23</v>
      </c>
      <c r="O5" s="21" t="s">
        <v>23</v>
      </c>
      <c r="P5" s="21" t="s">
        <v>23</v>
      </c>
      <c r="Q5" s="21" t="s">
        <v>23</v>
      </c>
      <c r="R5" s="21" t="s">
        <v>23</v>
      </c>
      <c r="S5" s="21" t="s">
        <v>23</v>
      </c>
      <c r="T5" s="21" t="s">
        <v>23</v>
      </c>
      <c r="U5" s="21" t="s">
        <v>23</v>
      </c>
      <c r="V5" s="21" t="s">
        <v>23</v>
      </c>
      <c r="W5" s="21" t="s">
        <v>23</v>
      </c>
    </row>
    <row r="6" spans="2:23" ht="18.899999999999999" customHeight="1" x14ac:dyDescent="0.3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2:23" ht="13" x14ac:dyDescent="0.3">
      <c r="B7" s="14" t="s">
        <v>24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18.899999999999999" customHeigh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2:23" ht="12.9" customHeight="1" x14ac:dyDescent="0.3">
      <c r="B9" s="24" t="s">
        <v>62</v>
      </c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>
        <v>4003122.53</v>
      </c>
      <c r="Q9" s="9">
        <v>4000000</v>
      </c>
      <c r="R9" s="9">
        <v>4000000</v>
      </c>
      <c r="S9" s="9">
        <v>4025399.41</v>
      </c>
      <c r="T9" s="9">
        <v>4148744.02</v>
      </c>
      <c r="U9" s="9">
        <v>4205117.8499999996</v>
      </c>
      <c r="V9" s="9">
        <v>4190734.31</v>
      </c>
      <c r="W9" s="9">
        <v>4186810.75</v>
      </c>
    </row>
    <row r="10" spans="2:23" ht="12.9" customHeight="1" x14ac:dyDescent="0.3">
      <c r="B10" s="24" t="s">
        <v>63</v>
      </c>
      <c r="C10" s="8"/>
      <c r="D10" s="8"/>
      <c r="E10" s="8"/>
      <c r="F10" s="8"/>
      <c r="G10" s="8"/>
      <c r="H10" s="9"/>
      <c r="I10" s="8"/>
      <c r="J10" s="9"/>
      <c r="K10" s="8"/>
      <c r="L10" s="9"/>
      <c r="M10" s="8"/>
      <c r="N10" s="9"/>
      <c r="O10" s="9"/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/>
    </row>
    <row r="11" spans="2:23" ht="12.9" customHeight="1" x14ac:dyDescent="0.3">
      <c r="B11" s="24" t="s">
        <v>64</v>
      </c>
      <c r="C11" s="8"/>
      <c r="D11" s="8"/>
      <c r="E11" s="8"/>
      <c r="F11" s="8"/>
      <c r="G11" s="8"/>
      <c r="H11" s="9"/>
      <c r="I11" s="8"/>
      <c r="J11" s="9"/>
      <c r="K11" s="8"/>
      <c r="L11" s="9"/>
      <c r="M11" s="8"/>
      <c r="N11" s="9"/>
      <c r="O11" s="9"/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2:23" ht="12.9" customHeight="1" x14ac:dyDescent="0.3">
      <c r="B12" s="24" t="s">
        <v>65</v>
      </c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2:23" ht="12.9" customHeight="1" x14ac:dyDescent="0.3">
      <c r="B13" s="24" t="s">
        <v>66</v>
      </c>
      <c r="C13" s="8"/>
      <c r="D13" s="8"/>
      <c r="E13" s="8"/>
      <c r="F13" s="8"/>
      <c r="G13" s="8"/>
      <c r="H13" s="9"/>
      <c r="I13" s="8"/>
      <c r="J13" s="9"/>
      <c r="K13" s="8"/>
      <c r="L13" s="9"/>
      <c r="M13" s="8"/>
      <c r="N13" s="9"/>
      <c r="O13" s="9"/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</row>
    <row r="14" spans="2:23" ht="12.9" customHeight="1" x14ac:dyDescent="0.3">
      <c r="B14" s="24" t="s">
        <v>67</v>
      </c>
      <c r="C14" s="8"/>
      <c r="D14" s="8"/>
      <c r="E14" s="8"/>
      <c r="F14" s="8"/>
      <c r="G14" s="8"/>
      <c r="H14" s="9"/>
      <c r="I14" s="8"/>
      <c r="J14" s="9"/>
      <c r="K14" s="8"/>
      <c r="L14" s="9"/>
      <c r="M14" s="8"/>
      <c r="N14" s="9"/>
      <c r="O14" s="9"/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/>
      <c r="W14" s="9"/>
    </row>
    <row r="15" spans="2:23" ht="12.9" customHeight="1" x14ac:dyDescent="0.3">
      <c r="B15" s="24" t="s">
        <v>68</v>
      </c>
      <c r="C15" s="8"/>
      <c r="D15" s="8"/>
      <c r="E15" s="8"/>
      <c r="F15" s="8"/>
      <c r="G15" s="8"/>
      <c r="H15" s="9"/>
      <c r="I15" s="8"/>
      <c r="J15" s="9"/>
      <c r="K15" s="8"/>
      <c r="L15" s="9"/>
      <c r="M15" s="8"/>
      <c r="N15" s="9"/>
      <c r="O15" s="9"/>
      <c r="P15" s="9">
        <v>250000</v>
      </c>
      <c r="Q15" s="9">
        <v>250481.71</v>
      </c>
      <c r="R15" s="9">
        <v>250481.71</v>
      </c>
      <c r="S15" s="9">
        <v>250565.01</v>
      </c>
      <c r="T15" s="9">
        <v>924.94</v>
      </c>
      <c r="U15" s="9">
        <v>1507.21</v>
      </c>
      <c r="V15" s="9">
        <v>1507.23</v>
      </c>
      <c r="W15" s="9">
        <v>1507.23</v>
      </c>
    </row>
    <row r="16" spans="2:23" ht="12.9" customHeight="1" x14ac:dyDescent="0.3">
      <c r="B16" s="24" t="s">
        <v>69</v>
      </c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9"/>
      <c r="O16" s="9"/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</row>
    <row r="17" spans="2:25" ht="12.9" customHeight="1" x14ac:dyDescent="0.3">
      <c r="B17" s="24" t="s">
        <v>70</v>
      </c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9"/>
      <c r="O17" s="9"/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</row>
    <row r="18" spans="2:25" s="4" customFormat="1" ht="12.9" customHeight="1" x14ac:dyDescent="0.3">
      <c r="B18" s="25" t="s">
        <v>25</v>
      </c>
      <c r="C18" s="10"/>
      <c r="D18" s="10"/>
      <c r="E18" s="10"/>
      <c r="F18" s="10"/>
      <c r="G18" s="11">
        <f>SUM(G9:G17)</f>
        <v>0</v>
      </c>
      <c r="H18" s="11">
        <f>SUM(H9:H17)</f>
        <v>0</v>
      </c>
      <c r="I18" s="11">
        <f>SUM(I9:I17)</f>
        <v>0</v>
      </c>
      <c r="J18" s="11">
        <f>SUM(J9:J17)</f>
        <v>0</v>
      </c>
      <c r="K18" s="11">
        <f>SUM(K9:K17)</f>
        <v>0</v>
      </c>
      <c r="L18" s="11">
        <f>SUM(L9:L17)</f>
        <v>0</v>
      </c>
      <c r="M18" s="11">
        <f>SUM(M9:M17)</f>
        <v>0</v>
      </c>
      <c r="N18" s="11">
        <f>SUM(N9:N17)</f>
        <v>0</v>
      </c>
      <c r="O18" s="11">
        <f>SUM(O9:O17)</f>
        <v>0</v>
      </c>
      <c r="P18" s="11">
        <f>SUM(P9:P17)</f>
        <v>4253122.5299999993</v>
      </c>
      <c r="Q18" s="11">
        <f>SUM(Q9:Q17)</f>
        <v>4250481.71</v>
      </c>
      <c r="R18" s="11">
        <f>SUM(R9:R17)</f>
        <v>4250481.71</v>
      </c>
      <c r="S18" s="11">
        <f>SUM(S9:S17)</f>
        <v>4275964.42</v>
      </c>
      <c r="T18" s="11">
        <f>SUM(T9:T17)</f>
        <v>4149668.96</v>
      </c>
      <c r="U18" s="11">
        <f>SUM(U9:U17)</f>
        <v>4206625.0599999996</v>
      </c>
      <c r="V18" s="11">
        <f>SUM(V9:V17)</f>
        <v>4192241.54</v>
      </c>
      <c r="W18" s="11">
        <f>SUM(W9:W17)</f>
        <v>4188317.98</v>
      </c>
      <c r="Y18" s="1"/>
    </row>
    <row r="19" spans="2:25" ht="12.9" customHeight="1" x14ac:dyDescent="0.3">
      <c r="B19" s="24" t="s">
        <v>71</v>
      </c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9"/>
      <c r="O19" s="9"/>
      <c r="P19" s="9">
        <v>0</v>
      </c>
      <c r="Q19" s="9">
        <v>0</v>
      </c>
      <c r="R19" s="9">
        <v>0</v>
      </c>
      <c r="S19" s="9">
        <v>4126.5</v>
      </c>
      <c r="T19" s="9">
        <v>1116</v>
      </c>
      <c r="U19" s="9">
        <v>2866</v>
      </c>
      <c r="V19" s="9">
        <v>1953.5</v>
      </c>
      <c r="W19" s="9">
        <v>28037</v>
      </c>
    </row>
    <row r="20" spans="2:25" ht="12.9" customHeight="1" x14ac:dyDescent="0.3">
      <c r="B20" s="24" t="s">
        <v>66</v>
      </c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9"/>
      <c r="O20" s="9"/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</row>
    <row r="21" spans="2:25" ht="12.9" customHeight="1" x14ac:dyDescent="0.3">
      <c r="B21" s="24" t="s">
        <v>72</v>
      </c>
      <c r="C21" s="8"/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>
        <v>142014.47</v>
      </c>
      <c r="Q21" s="9">
        <v>170539.25</v>
      </c>
      <c r="R21" s="9">
        <v>113661.12</v>
      </c>
      <c r="S21" s="9">
        <v>126960.18</v>
      </c>
      <c r="T21" s="9">
        <v>52384.29</v>
      </c>
      <c r="U21" s="9">
        <v>87634.94</v>
      </c>
      <c r="V21" s="9">
        <v>109469.51</v>
      </c>
      <c r="W21" s="9">
        <v>245137.33</v>
      </c>
    </row>
    <row r="22" spans="2:25" ht="12.9" customHeight="1" x14ac:dyDescent="0.3">
      <c r="B22" s="24" t="s">
        <v>73</v>
      </c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9"/>
      <c r="O22" s="9"/>
      <c r="P22" s="9">
        <v>230022.66</v>
      </c>
      <c r="Q22" s="9">
        <v>0</v>
      </c>
      <c r="R22" s="9">
        <v>0</v>
      </c>
      <c r="S22" s="9">
        <v>730.13</v>
      </c>
      <c r="T22" s="9">
        <v>1405.79</v>
      </c>
      <c r="U22" s="9">
        <v>1405.79</v>
      </c>
      <c r="V22" s="9">
        <v>1405.79</v>
      </c>
      <c r="W22" s="9">
        <v>0</v>
      </c>
    </row>
    <row r="23" spans="2:25" ht="12.9" customHeight="1" x14ac:dyDescent="0.3">
      <c r="B23" s="24" t="s">
        <v>74</v>
      </c>
      <c r="C23" s="8"/>
      <c r="D23" s="8"/>
      <c r="E23" s="8"/>
      <c r="F23" s="8"/>
      <c r="G23" s="9"/>
      <c r="H23" s="9"/>
      <c r="I23" s="8"/>
      <c r="J23" s="9"/>
      <c r="K23" s="8"/>
      <c r="L23" s="9"/>
      <c r="M23" s="8"/>
      <c r="N23" s="9"/>
      <c r="O23" s="9"/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</row>
    <row r="24" spans="2:25" ht="12.9" customHeight="1" x14ac:dyDescent="0.3">
      <c r="B24" s="24" t="s">
        <v>75</v>
      </c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9"/>
      <c r="O24" s="9"/>
      <c r="P24" s="9">
        <v>22728.35</v>
      </c>
      <c r="Q24" s="9">
        <v>22728.35</v>
      </c>
      <c r="R24" s="9">
        <v>8510.4</v>
      </c>
      <c r="S24" s="9">
        <v>61743.199999999997</v>
      </c>
      <c r="T24" s="9">
        <v>63932.03</v>
      </c>
      <c r="U24" s="9">
        <v>52420.06</v>
      </c>
      <c r="V24" s="9">
        <v>70521</v>
      </c>
      <c r="W24" s="9">
        <v>93548.85</v>
      </c>
    </row>
    <row r="25" spans="2:25" ht="12.9" customHeight="1" x14ac:dyDescent="0.3">
      <c r="B25" s="24" t="s">
        <v>76</v>
      </c>
      <c r="C25" s="8"/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>
        <v>0</v>
      </c>
      <c r="Q25" s="9">
        <v>0</v>
      </c>
      <c r="R25" s="9">
        <v>1113.58</v>
      </c>
      <c r="S25" s="9">
        <v>1043.3499999999999</v>
      </c>
      <c r="T25" s="9">
        <v>43978.19</v>
      </c>
      <c r="U25" s="9">
        <v>2155.1999999999998</v>
      </c>
      <c r="V25" s="9">
        <v>2875.2</v>
      </c>
      <c r="W25" s="9">
        <v>1792.09</v>
      </c>
    </row>
    <row r="26" spans="2:25" ht="12.9" customHeight="1" x14ac:dyDescent="0.3">
      <c r="B26" s="24" t="s">
        <v>77</v>
      </c>
      <c r="C26" s="8"/>
      <c r="D26" s="8"/>
      <c r="E26" s="8"/>
      <c r="F26" s="8"/>
      <c r="G26" s="9"/>
      <c r="H26" s="9"/>
      <c r="I26" s="9"/>
      <c r="J26" s="9"/>
      <c r="K26" s="9"/>
      <c r="L26" s="9"/>
      <c r="M26" s="9"/>
      <c r="N26" s="9"/>
      <c r="O26" s="9"/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/>
      <c r="W26" s="9"/>
    </row>
    <row r="27" spans="2:25" ht="12.9" customHeight="1" x14ac:dyDescent="0.3">
      <c r="B27" s="24" t="s">
        <v>78</v>
      </c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9"/>
      <c r="O27" s="9"/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/>
      <c r="W27" s="9"/>
    </row>
    <row r="28" spans="2:25" ht="12.9" customHeight="1" x14ac:dyDescent="0.3">
      <c r="B28" s="24" t="s">
        <v>79</v>
      </c>
      <c r="C28" s="8"/>
      <c r="D28" s="8"/>
      <c r="E28" s="8"/>
      <c r="F28" s="8"/>
      <c r="G28" s="8"/>
      <c r="H28" s="9"/>
      <c r="I28" s="8"/>
      <c r="J28" s="9"/>
      <c r="K28" s="8"/>
      <c r="L28" s="9"/>
      <c r="M28" s="8"/>
      <c r="N28" s="9"/>
      <c r="O28" s="9"/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/>
      <c r="W28" s="9"/>
    </row>
    <row r="29" spans="2:25" ht="12.9" customHeight="1" x14ac:dyDescent="0.3">
      <c r="B29" s="24" t="s">
        <v>80</v>
      </c>
      <c r="C29" s="8"/>
      <c r="D29" s="8"/>
      <c r="E29" s="8"/>
      <c r="F29" s="8"/>
      <c r="G29" s="8"/>
      <c r="H29" s="9"/>
      <c r="I29" s="8"/>
      <c r="J29" s="9"/>
      <c r="K29" s="8"/>
      <c r="L29" s="9"/>
      <c r="M29" s="8"/>
      <c r="N29" s="9"/>
      <c r="O29" s="9"/>
      <c r="P29" s="9">
        <v>1578.62</v>
      </c>
      <c r="Q29" s="9">
        <v>508.03</v>
      </c>
      <c r="R29" s="9">
        <v>20885.29</v>
      </c>
      <c r="S29" s="9">
        <v>86100.01</v>
      </c>
      <c r="T29" s="9">
        <v>71840.600000000006</v>
      </c>
      <c r="U29" s="9">
        <v>101514.56</v>
      </c>
      <c r="V29" s="9">
        <v>107562.72</v>
      </c>
      <c r="W29" s="9">
        <v>287905.84999999998</v>
      </c>
    </row>
    <row r="30" spans="2:25" s="4" customFormat="1" ht="12.9" customHeight="1" x14ac:dyDescent="0.3">
      <c r="B30" s="29" t="s">
        <v>26</v>
      </c>
      <c r="C30" s="17"/>
      <c r="D30" s="17"/>
      <c r="E30" s="17"/>
      <c r="F30" s="17"/>
      <c r="G30" s="18">
        <f>SUM(G19:G29)</f>
        <v>0</v>
      </c>
      <c r="H30" s="18">
        <f>SUM(H19:H29)</f>
        <v>0</v>
      </c>
      <c r="I30" s="18">
        <f>SUM(I19:I29)</f>
        <v>0</v>
      </c>
      <c r="J30" s="18">
        <f>SUM(J19:J29)</f>
        <v>0</v>
      </c>
      <c r="K30" s="18">
        <f>SUM(K19:K29)</f>
        <v>0</v>
      </c>
      <c r="L30" s="18">
        <f>SUM(L19:L29)</f>
        <v>0</v>
      </c>
      <c r="M30" s="18">
        <f>SUM(M19:M29)</f>
        <v>0</v>
      </c>
      <c r="N30" s="18">
        <f>SUM(N19:N29)</f>
        <v>0</v>
      </c>
      <c r="O30" s="18">
        <f>SUM(O19:O29)</f>
        <v>0</v>
      </c>
      <c r="P30" s="18">
        <f>SUM(P19:P29)</f>
        <v>396344.1</v>
      </c>
      <c r="Q30" s="18">
        <f>SUM(Q19:Q29)</f>
        <v>193775.63</v>
      </c>
      <c r="R30" s="18">
        <f>SUM(R19:R29)</f>
        <v>144170.38999999998</v>
      </c>
      <c r="S30" s="18">
        <f>SUM(S19:S29)</f>
        <v>280703.37</v>
      </c>
      <c r="T30" s="18">
        <f>SUM(T19:T29)</f>
        <v>234656.9</v>
      </c>
      <c r="U30" s="18">
        <f>SUM(U19:U29)</f>
        <v>247996.55</v>
      </c>
      <c r="V30" s="18">
        <f>SUM(V19:V29)</f>
        <v>293787.71999999997</v>
      </c>
      <c r="W30" s="18">
        <f>SUM(W19:W29)</f>
        <v>656421.11999999988</v>
      </c>
    </row>
    <row r="31" spans="2:25" s="5" customFormat="1" ht="13.25" customHeight="1" thickBot="1" x14ac:dyDescent="0.35">
      <c r="B31" s="28" t="s">
        <v>27</v>
      </c>
      <c r="C31" s="12"/>
      <c r="D31" s="12"/>
      <c r="E31" s="12"/>
      <c r="F31" s="12"/>
      <c r="G31" s="13">
        <f>G18+G30</f>
        <v>0</v>
      </c>
      <c r="H31" s="13">
        <f>H18+H30</f>
        <v>0</v>
      </c>
      <c r="I31" s="13">
        <f>I18+I30</f>
        <v>0</v>
      </c>
      <c r="J31" s="13">
        <f>J18+J30</f>
        <v>0</v>
      </c>
      <c r="K31" s="13">
        <f>K18+K30</f>
        <v>0</v>
      </c>
      <c r="L31" s="13">
        <f>L18+L30</f>
        <v>0</v>
      </c>
      <c r="M31" s="13">
        <f>M18+M30</f>
        <v>0</v>
      </c>
      <c r="N31" s="13">
        <f>N18+N30</f>
        <v>0</v>
      </c>
      <c r="O31" s="13">
        <f>O18+O30</f>
        <v>0</v>
      </c>
      <c r="P31" s="13">
        <f>P18+P30</f>
        <v>4649466.629999999</v>
      </c>
      <c r="Q31" s="13">
        <f>Q18+Q30</f>
        <v>4444257.34</v>
      </c>
      <c r="R31" s="13">
        <f>R18+R30</f>
        <v>4394652.0999999996</v>
      </c>
      <c r="S31" s="13">
        <f>S18+S30</f>
        <v>4556667.79</v>
      </c>
      <c r="T31" s="13">
        <f>T18+T30</f>
        <v>4384325.8600000003</v>
      </c>
      <c r="U31" s="13">
        <f>U18+U30</f>
        <v>4454621.6099999994</v>
      </c>
      <c r="V31" s="13">
        <f>V18+V30</f>
        <v>4486029.26</v>
      </c>
      <c r="W31" s="13">
        <f>W18+W30</f>
        <v>4844739.0999999996</v>
      </c>
    </row>
    <row r="32" spans="2:25" ht="13.25" customHeight="1" thickTop="1" x14ac:dyDescent="0.3">
      <c r="B32" s="24" t="s">
        <v>81</v>
      </c>
      <c r="C32" s="8"/>
      <c r="D32" s="8"/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>
        <v>-958391.77</v>
      </c>
      <c r="Q32" s="9">
        <v>-958391.77</v>
      </c>
      <c r="R32" s="9">
        <v>-958391.77</v>
      </c>
      <c r="S32" s="9">
        <v>-958391.77</v>
      </c>
      <c r="T32" s="9">
        <v>-958391.77</v>
      </c>
      <c r="U32" s="9">
        <v>-958391.77</v>
      </c>
      <c r="V32" s="9">
        <v>-958391.77</v>
      </c>
      <c r="W32" s="9">
        <v>-958391.77</v>
      </c>
    </row>
    <row r="33" spans="2:34" ht="12.9" customHeight="1" x14ac:dyDescent="0.3">
      <c r="B33" s="24" t="s">
        <v>82</v>
      </c>
      <c r="C33" s="8"/>
      <c r="D33" s="8"/>
      <c r="E33" s="8"/>
      <c r="F33" s="8"/>
      <c r="G33" s="8"/>
      <c r="H33" s="9"/>
      <c r="I33" s="8"/>
      <c r="J33" s="9"/>
      <c r="K33" s="8"/>
      <c r="L33" s="9"/>
      <c r="M33" s="8"/>
      <c r="N33" s="9"/>
      <c r="O33" s="9"/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/>
      <c r="W33" s="9"/>
    </row>
    <row r="34" spans="2:34" ht="12.9" customHeight="1" x14ac:dyDescent="0.3">
      <c r="B34" s="24" t="s">
        <v>83</v>
      </c>
      <c r="C34" s="8"/>
      <c r="D34" s="8"/>
      <c r="E34" s="8"/>
      <c r="F34" s="8"/>
      <c r="G34" s="8"/>
      <c r="H34" s="9"/>
      <c r="I34" s="8"/>
      <c r="J34" s="9"/>
      <c r="K34" s="8"/>
      <c r="L34" s="9"/>
      <c r="M34" s="9"/>
      <c r="N34" s="9"/>
      <c r="O34" s="9"/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/>
      <c r="W34" s="9"/>
    </row>
    <row r="35" spans="2:34" ht="12.9" customHeight="1" x14ac:dyDescent="0.3">
      <c r="B35" s="24" t="s">
        <v>84</v>
      </c>
      <c r="C35" s="8"/>
      <c r="D35" s="8"/>
      <c r="E35" s="8"/>
      <c r="F35" s="8"/>
      <c r="G35" s="8"/>
      <c r="H35" s="9"/>
      <c r="I35" s="8"/>
      <c r="J35" s="9"/>
      <c r="K35" s="8"/>
      <c r="L35" s="9"/>
      <c r="M35" s="8"/>
      <c r="N35" s="9"/>
      <c r="O35" s="9"/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/>
      <c r="W35" s="9"/>
    </row>
    <row r="36" spans="2:34" ht="12.9" customHeight="1" x14ac:dyDescent="0.3">
      <c r="B36" s="24" t="s">
        <v>85</v>
      </c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9"/>
      <c r="O36" s="9"/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/>
      <c r="W36" s="9"/>
    </row>
    <row r="37" spans="2:34" ht="12.9" customHeight="1" x14ac:dyDescent="0.3">
      <c r="B37" s="24" t="s">
        <v>86</v>
      </c>
      <c r="C37" s="8"/>
      <c r="D37" s="8"/>
      <c r="E37" s="8"/>
      <c r="F37" s="8"/>
      <c r="G37" s="8"/>
      <c r="H37" s="9"/>
      <c r="I37" s="8"/>
      <c r="J37" s="9"/>
      <c r="K37" s="8"/>
      <c r="L37" s="9"/>
      <c r="M37" s="8"/>
      <c r="N37" s="9"/>
      <c r="O37" s="9"/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/>
      <c r="W37" s="9"/>
    </row>
    <row r="38" spans="2:34" ht="12.9" customHeight="1" x14ac:dyDescent="0.3">
      <c r="B38" s="24" t="s">
        <v>87</v>
      </c>
      <c r="C38" s="8"/>
      <c r="D38" s="8"/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>
        <v>-2269824.62</v>
      </c>
      <c r="Q38" s="9">
        <v>-2285320.6</v>
      </c>
      <c r="R38" s="9">
        <v>-2320275.65</v>
      </c>
      <c r="S38" s="9">
        <v>-1808508.47</v>
      </c>
      <c r="T38" s="9">
        <v>1000049.05</v>
      </c>
      <c r="U38" s="9">
        <v>1197883.92</v>
      </c>
      <c r="V38" s="9">
        <v>1246881.04</v>
      </c>
      <c r="W38" s="9">
        <v>1438694.36</v>
      </c>
    </row>
    <row r="39" spans="2:34" ht="12.9" customHeight="1" x14ac:dyDescent="0.3">
      <c r="B39" s="24" t="s">
        <v>88</v>
      </c>
      <c r="C39" s="8"/>
      <c r="D39" s="8"/>
      <c r="E39" s="8"/>
      <c r="F39" s="8"/>
      <c r="G39" s="8"/>
      <c r="H39" s="9"/>
      <c r="I39" s="8"/>
      <c r="J39" s="9"/>
      <c r="K39" s="8"/>
      <c r="L39" s="9"/>
      <c r="M39" s="8"/>
      <c r="N39" s="9"/>
      <c r="O39" s="9"/>
      <c r="P39" s="9">
        <v>2467281.1800000002</v>
      </c>
      <c r="Q39" s="9">
        <v>2467281.1800000002</v>
      </c>
      <c r="R39" s="9">
        <v>2467281.1800000002</v>
      </c>
      <c r="S39" s="9">
        <v>2467281.1800000002</v>
      </c>
      <c r="T39" s="9">
        <v>2467281.1800000002</v>
      </c>
      <c r="U39" s="9">
        <v>2467281.1800000002</v>
      </c>
      <c r="V39" s="9">
        <v>2467281.1800000002</v>
      </c>
      <c r="W39" s="9">
        <v>2467281.1800000002</v>
      </c>
    </row>
    <row r="40" spans="2:34" ht="12.9" customHeight="1" x14ac:dyDescent="0.3">
      <c r="B40" s="24" t="s">
        <v>89</v>
      </c>
      <c r="C40" s="8"/>
      <c r="D40" s="8"/>
      <c r="E40" s="8"/>
      <c r="F40" s="8"/>
      <c r="G40" s="8"/>
      <c r="H40" s="9"/>
      <c r="I40" s="8"/>
      <c r="J40" s="9"/>
      <c r="K40" s="8"/>
      <c r="L40" s="9"/>
      <c r="M40" s="8"/>
      <c r="N40" s="9"/>
      <c r="O40" s="9"/>
      <c r="P40" s="9">
        <v>0</v>
      </c>
      <c r="Q40" s="9">
        <v>-232311.47</v>
      </c>
      <c r="R40" s="9">
        <v>-588344.5</v>
      </c>
      <c r="S40" s="9">
        <v>-597827.81000000006</v>
      </c>
      <c r="T40" s="9">
        <v>-597827.81000000006</v>
      </c>
      <c r="U40" s="9">
        <v>-597827.81000000006</v>
      </c>
      <c r="V40" s="9">
        <v>-597821.81000000006</v>
      </c>
      <c r="W40" s="9">
        <v>-597827.81000000006</v>
      </c>
    </row>
    <row r="41" spans="2:34" ht="12.9" customHeight="1" x14ac:dyDescent="0.3">
      <c r="B41" s="24" t="s">
        <v>102</v>
      </c>
      <c r="C41" s="8"/>
      <c r="D41" s="8"/>
      <c r="E41" s="8"/>
      <c r="F41" s="8"/>
      <c r="G41" s="8"/>
      <c r="H41" s="9"/>
      <c r="I41" s="8"/>
      <c r="J41" s="9"/>
      <c r="K41" s="8"/>
      <c r="L41" s="9"/>
      <c r="M41" s="8"/>
      <c r="N41" s="9"/>
      <c r="O41" s="9"/>
      <c r="P41" s="9">
        <v>-15495.98</v>
      </c>
      <c r="Q41" s="9">
        <v>-34955.050000000003</v>
      </c>
      <c r="R41" s="9">
        <v>511767.18</v>
      </c>
      <c r="S41" s="9">
        <v>215607.25</v>
      </c>
      <c r="T41" s="9">
        <v>180640.64000000001</v>
      </c>
      <c r="U41" s="9">
        <v>48997.120000000003</v>
      </c>
      <c r="V41" s="9">
        <v>191813.32</v>
      </c>
      <c r="W41" s="9">
        <v>122190.98</v>
      </c>
    </row>
    <row r="42" spans="2:34" ht="12.9" customHeight="1" x14ac:dyDescent="0.3">
      <c r="B42" s="24" t="s">
        <v>90</v>
      </c>
      <c r="C42" s="8"/>
      <c r="D42" s="8"/>
      <c r="E42" s="8"/>
      <c r="F42" s="8"/>
      <c r="G42" s="8"/>
      <c r="H42" s="9"/>
      <c r="I42" s="8"/>
      <c r="J42" s="9"/>
      <c r="K42" s="8"/>
      <c r="L42" s="9"/>
      <c r="M42" s="8"/>
      <c r="N42" s="9"/>
      <c r="O42" s="9"/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</row>
    <row r="43" spans="2:34" s="4" customFormat="1" ht="13.25" customHeight="1" thickBot="1" x14ac:dyDescent="0.35">
      <c r="B43" s="27" t="s">
        <v>29</v>
      </c>
      <c r="C43" s="19"/>
      <c r="D43" s="19"/>
      <c r="E43" s="19"/>
      <c r="F43" s="19"/>
      <c r="G43" s="20">
        <f>SUM(G32:G42)</f>
        <v>0</v>
      </c>
      <c r="H43" s="20">
        <f>SUM(H32:H42)</f>
        <v>0</v>
      </c>
      <c r="I43" s="20">
        <f>SUM(I32:I42)</f>
        <v>0</v>
      </c>
      <c r="J43" s="20">
        <f>SUM(J32:J42)</f>
        <v>0</v>
      </c>
      <c r="K43" s="20">
        <f>SUM(K32:K42)</f>
        <v>0</v>
      </c>
      <c r="L43" s="20">
        <f>SUM(L32:L42)</f>
        <v>0</v>
      </c>
      <c r="M43" s="20">
        <f>SUM(M32:M42)</f>
        <v>0</v>
      </c>
      <c r="N43" s="20">
        <f>SUM(N32:N42)</f>
        <v>0</v>
      </c>
      <c r="O43" s="20">
        <f>SUM(O32:O42)</f>
        <v>0</v>
      </c>
      <c r="P43" s="20">
        <f>SUM(P32:P42)</f>
        <v>-776431.19</v>
      </c>
      <c r="Q43" s="20">
        <f>SUM(Q32:Q42)</f>
        <v>-1043697.71</v>
      </c>
      <c r="R43" s="20">
        <f>SUM(R32:R42)</f>
        <v>-887963.55999999982</v>
      </c>
      <c r="S43" s="20">
        <f>SUM(S32:S42)</f>
        <v>-681839.62000000011</v>
      </c>
      <c r="T43" s="20">
        <f>SUM(T32:T42)</f>
        <v>2091751.29</v>
      </c>
      <c r="U43" s="20">
        <f>SUM(U32:U42)</f>
        <v>2157942.64</v>
      </c>
      <c r="V43" s="20">
        <f>SUM(V32:V42)</f>
        <v>2349761.96</v>
      </c>
      <c r="W43" s="20">
        <f>SUM(W32:W42)</f>
        <v>2471946.9400000004</v>
      </c>
      <c r="Z43" s="1"/>
      <c r="AA43" s="1"/>
      <c r="AB43" s="1"/>
      <c r="AC43" s="1"/>
      <c r="AD43" s="1"/>
      <c r="AE43" s="1"/>
      <c r="AF43" s="1"/>
      <c r="AG43" s="1"/>
      <c r="AH43" s="1"/>
    </row>
    <row r="44" spans="2:34" ht="13.25" customHeight="1" thickTop="1" x14ac:dyDescent="0.3">
      <c r="B44" s="24" t="s">
        <v>91</v>
      </c>
      <c r="C44" s="8"/>
      <c r="D44" s="8"/>
      <c r="E44" s="8"/>
      <c r="F44" s="8"/>
      <c r="G44" s="8"/>
      <c r="H44" s="9"/>
      <c r="I44" s="8"/>
      <c r="J44" s="9"/>
      <c r="K44" s="8"/>
      <c r="L44" s="9"/>
      <c r="M44" s="8"/>
      <c r="N44" s="9"/>
      <c r="O44" s="9"/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/>
      <c r="W44" s="9"/>
    </row>
    <row r="45" spans="2:34" ht="12.9" customHeight="1" x14ac:dyDescent="0.3">
      <c r="B45" s="24" t="s">
        <v>92</v>
      </c>
      <c r="C45" s="8"/>
      <c r="D45" s="8"/>
      <c r="E45" s="8"/>
      <c r="F45" s="8"/>
      <c r="G45" s="9"/>
      <c r="H45" s="9"/>
      <c r="I45" s="9"/>
      <c r="J45" s="9"/>
      <c r="K45" s="9"/>
      <c r="L45" s="9"/>
      <c r="M45" s="9"/>
      <c r="N45" s="9"/>
      <c r="O45" s="9"/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</row>
    <row r="46" spans="2:34" ht="12.9" customHeight="1" x14ac:dyDescent="0.3">
      <c r="B46" s="24" t="s">
        <v>93</v>
      </c>
      <c r="C46" s="8"/>
      <c r="D46" s="8"/>
      <c r="E46" s="8"/>
      <c r="F46" s="8"/>
      <c r="G46" s="8"/>
      <c r="H46" s="9"/>
      <c r="I46" s="8"/>
      <c r="J46" s="9"/>
      <c r="K46" s="8"/>
      <c r="L46" s="9"/>
      <c r="M46" s="8"/>
      <c r="N46" s="9"/>
      <c r="O46" s="9"/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/>
      <c r="W46" s="9"/>
    </row>
    <row r="47" spans="2:34" ht="12.9" customHeight="1" x14ac:dyDescent="0.3">
      <c r="B47" s="24" t="s">
        <v>94</v>
      </c>
      <c r="C47" s="8"/>
      <c r="D47" s="8"/>
      <c r="E47" s="8"/>
      <c r="F47" s="8"/>
      <c r="G47" s="8"/>
      <c r="H47" s="9"/>
      <c r="I47" s="8"/>
      <c r="J47" s="9"/>
      <c r="K47" s="8"/>
      <c r="L47" s="9"/>
      <c r="M47" s="8"/>
      <c r="N47" s="9"/>
      <c r="O47" s="9"/>
      <c r="P47" s="9">
        <v>215000</v>
      </c>
      <c r="Q47" s="9">
        <v>215000</v>
      </c>
      <c r="R47" s="9">
        <v>215000</v>
      </c>
      <c r="S47" s="9">
        <v>215000</v>
      </c>
      <c r="T47" s="9">
        <v>223703.6</v>
      </c>
      <c r="U47" s="9">
        <v>223703.6</v>
      </c>
      <c r="V47" s="9">
        <v>223703.6</v>
      </c>
      <c r="W47" s="9">
        <v>223703.6</v>
      </c>
    </row>
    <row r="48" spans="2:34" ht="12.9" customHeight="1" x14ac:dyDescent="0.3">
      <c r="B48" s="24" t="s">
        <v>95</v>
      </c>
      <c r="C48" s="8"/>
      <c r="D48" s="8"/>
      <c r="E48" s="8"/>
      <c r="F48" s="8"/>
      <c r="G48" s="9"/>
      <c r="H48" s="9"/>
      <c r="I48" s="8"/>
      <c r="J48" s="9"/>
      <c r="K48" s="9"/>
      <c r="L48" s="9"/>
      <c r="M48" s="9"/>
      <c r="N48" s="9"/>
      <c r="O48" s="9"/>
      <c r="P48" s="9">
        <v>0</v>
      </c>
      <c r="Q48" s="9">
        <v>0</v>
      </c>
      <c r="R48" s="9">
        <v>684085.43</v>
      </c>
      <c r="S48" s="9">
        <v>641690.5</v>
      </c>
      <c r="T48" s="9">
        <v>616414.97</v>
      </c>
      <c r="U48" s="9">
        <v>608532.51</v>
      </c>
      <c r="V48" s="42">
        <v>598806.71</v>
      </c>
      <c r="W48" s="9">
        <v>589166.77</v>
      </c>
      <c r="Y48" s="41"/>
    </row>
    <row r="49" spans="2:23" s="4" customFormat="1" ht="12.9" customHeight="1" x14ac:dyDescent="0.3">
      <c r="B49" s="25" t="s">
        <v>30</v>
      </c>
      <c r="C49" s="10"/>
      <c r="D49" s="10"/>
      <c r="E49" s="10"/>
      <c r="F49" s="10"/>
      <c r="G49" s="11">
        <f>SUM(G44:G48)</f>
        <v>0</v>
      </c>
      <c r="H49" s="11">
        <f t="shared" ref="H49:W49" si="0">SUM(H44:H48)</f>
        <v>0</v>
      </c>
      <c r="I49" s="11">
        <f t="shared" si="0"/>
        <v>0</v>
      </c>
      <c r="J49" s="11">
        <f t="shared" si="0"/>
        <v>0</v>
      </c>
      <c r="K49" s="11">
        <f t="shared" si="0"/>
        <v>0</v>
      </c>
      <c r="L49" s="11">
        <f t="shared" si="0"/>
        <v>0</v>
      </c>
      <c r="M49" s="11">
        <f t="shared" si="0"/>
        <v>0</v>
      </c>
      <c r="N49" s="11">
        <f t="shared" si="0"/>
        <v>0</v>
      </c>
      <c r="O49" s="11">
        <f t="shared" si="0"/>
        <v>0</v>
      </c>
      <c r="P49" s="11">
        <f t="shared" si="0"/>
        <v>215000</v>
      </c>
      <c r="Q49" s="11">
        <f t="shared" si="0"/>
        <v>215000</v>
      </c>
      <c r="R49" s="11">
        <f t="shared" si="0"/>
        <v>899085.43</v>
      </c>
      <c r="S49" s="11">
        <f t="shared" si="0"/>
        <v>856690.5</v>
      </c>
      <c r="T49" s="11">
        <f t="shared" si="0"/>
        <v>840118.57</v>
      </c>
      <c r="U49" s="11">
        <f t="shared" si="0"/>
        <v>832236.11</v>
      </c>
      <c r="V49" s="11">
        <f t="shared" si="0"/>
        <v>822510.30999999994</v>
      </c>
      <c r="W49" s="11">
        <f t="shared" si="0"/>
        <v>812870.37</v>
      </c>
    </row>
    <row r="50" spans="2:23" ht="12.9" customHeight="1" x14ac:dyDescent="0.3">
      <c r="B50" s="24" t="s">
        <v>96</v>
      </c>
      <c r="C50" s="8"/>
      <c r="D50" s="8"/>
      <c r="E50" s="8"/>
      <c r="F50" s="8"/>
      <c r="G50" s="9"/>
      <c r="H50" s="9"/>
      <c r="I50" s="9"/>
      <c r="J50" s="9"/>
      <c r="K50" s="9"/>
      <c r="L50" s="9"/>
      <c r="M50" s="9"/>
      <c r="N50" s="9"/>
      <c r="O50" s="9"/>
      <c r="P50" s="9">
        <v>192186.7</v>
      </c>
      <c r="Q50" s="9">
        <v>203726.35</v>
      </c>
      <c r="R50" s="9">
        <v>98553.73</v>
      </c>
      <c r="S50" s="9">
        <v>126418.97</v>
      </c>
      <c r="T50" s="9">
        <v>147719.14000000001</v>
      </c>
      <c r="U50" s="9">
        <v>173406.58</v>
      </c>
      <c r="V50" s="9">
        <v>137180.57999999999</v>
      </c>
      <c r="W50" s="9">
        <v>228044.42</v>
      </c>
    </row>
    <row r="51" spans="2:23" ht="12.9" customHeight="1" x14ac:dyDescent="0.3">
      <c r="B51" s="24" t="s">
        <v>97</v>
      </c>
      <c r="C51" s="8"/>
      <c r="D51" s="8"/>
      <c r="E51" s="8"/>
      <c r="F51" s="8"/>
      <c r="G51" s="8"/>
      <c r="H51" s="9"/>
      <c r="I51" s="8"/>
      <c r="J51" s="9"/>
      <c r="K51" s="8"/>
      <c r="L51" s="9"/>
      <c r="M51" s="9"/>
      <c r="N51" s="9"/>
      <c r="O51" s="9"/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</row>
    <row r="52" spans="2:23" ht="12.9" customHeight="1" x14ac:dyDescent="0.3">
      <c r="B52" s="24" t="s">
        <v>98</v>
      </c>
      <c r="C52" s="8"/>
      <c r="D52" s="8"/>
      <c r="E52" s="8"/>
      <c r="F52" s="8"/>
      <c r="G52" s="9"/>
      <c r="H52" s="9"/>
      <c r="I52" s="9"/>
      <c r="J52" s="9"/>
      <c r="K52" s="9"/>
      <c r="L52" s="9"/>
      <c r="M52" s="9"/>
      <c r="N52" s="9"/>
      <c r="O52" s="9"/>
      <c r="P52" s="9">
        <v>922151.9</v>
      </c>
      <c r="Q52" s="9">
        <v>1047473.81</v>
      </c>
      <c r="R52" s="9">
        <v>1293824.72</v>
      </c>
      <c r="S52" s="9">
        <v>1195435.3600000001</v>
      </c>
      <c r="T52" s="9">
        <v>1084604.92</v>
      </c>
      <c r="U52" s="9">
        <v>1017913.4</v>
      </c>
      <c r="V52" s="9">
        <v>931533.91</v>
      </c>
      <c r="W52" s="9">
        <v>833670.94</v>
      </c>
    </row>
    <row r="53" spans="2:23" ht="12.9" customHeight="1" x14ac:dyDescent="0.3">
      <c r="B53" s="24" t="s">
        <v>92</v>
      </c>
      <c r="C53" s="8"/>
      <c r="D53" s="8"/>
      <c r="E53" s="8"/>
      <c r="F53" s="8"/>
      <c r="G53" s="8"/>
      <c r="H53" s="9"/>
      <c r="I53" s="8"/>
      <c r="J53" s="9"/>
      <c r="K53" s="8"/>
      <c r="L53" s="9"/>
      <c r="M53" s="8"/>
      <c r="N53" s="9"/>
      <c r="O53" s="9"/>
      <c r="P53" s="9">
        <v>16767.72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</row>
    <row r="54" spans="2:23" ht="12.9" customHeight="1" x14ac:dyDescent="0.3">
      <c r="B54" s="24" t="s">
        <v>95</v>
      </c>
      <c r="C54" s="8"/>
      <c r="D54" s="8"/>
      <c r="E54" s="8"/>
      <c r="F54" s="8"/>
      <c r="G54" s="8"/>
      <c r="H54" s="9"/>
      <c r="I54" s="8"/>
      <c r="J54" s="9"/>
      <c r="K54" s="8"/>
      <c r="L54" s="9"/>
      <c r="M54" s="8"/>
      <c r="N54" s="9"/>
      <c r="O54" s="9"/>
      <c r="P54" s="9">
        <v>4079791.5</v>
      </c>
      <c r="Q54" s="9">
        <v>4021754.89</v>
      </c>
      <c r="R54" s="9">
        <v>2991151.78</v>
      </c>
      <c r="S54" s="9">
        <v>3059962.58</v>
      </c>
      <c r="T54" s="9">
        <v>220131.94</v>
      </c>
      <c r="U54" s="9">
        <v>273122.88</v>
      </c>
      <c r="V54" s="9">
        <v>245042.5</v>
      </c>
      <c r="W54" s="9">
        <v>498206.43</v>
      </c>
    </row>
    <row r="55" spans="2:23" ht="12.9" customHeight="1" x14ac:dyDescent="0.3">
      <c r="B55" s="24" t="s">
        <v>76</v>
      </c>
      <c r="C55" s="8"/>
      <c r="D55" s="8"/>
      <c r="E55" s="8"/>
      <c r="F55" s="8"/>
      <c r="G55" s="9"/>
      <c r="H55" s="9"/>
      <c r="I55" s="9"/>
      <c r="J55" s="9"/>
      <c r="K55" s="9"/>
      <c r="L55" s="9"/>
      <c r="M55" s="9"/>
      <c r="N55" s="9"/>
      <c r="O55" s="9"/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/>
      <c r="W55" s="9"/>
    </row>
    <row r="56" spans="2:23" ht="12.9" customHeight="1" x14ac:dyDescent="0.3">
      <c r="B56" s="24" t="s">
        <v>99</v>
      </c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/>
      <c r="W56" s="9"/>
    </row>
    <row r="57" spans="2:23" ht="12.9" customHeight="1" x14ac:dyDescent="0.3">
      <c r="B57" s="24" t="s">
        <v>100</v>
      </c>
      <c r="C57" s="8"/>
      <c r="D57" s="8"/>
      <c r="E57" s="8"/>
      <c r="F57" s="8"/>
      <c r="G57" s="8"/>
      <c r="H57" s="9"/>
      <c r="I57" s="8"/>
      <c r="J57" s="9"/>
      <c r="K57" s="8"/>
      <c r="L57" s="9"/>
      <c r="M57" s="8"/>
      <c r="N57" s="9"/>
      <c r="O57" s="9"/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/>
      <c r="W57" s="9"/>
    </row>
    <row r="58" spans="2:23" ht="12.9" customHeight="1" x14ac:dyDescent="0.3">
      <c r="B58" s="24" t="s">
        <v>101</v>
      </c>
      <c r="C58" s="8"/>
      <c r="D58" s="8"/>
      <c r="E58" s="8"/>
      <c r="F58" s="8"/>
      <c r="G58" s="8"/>
      <c r="H58" s="9"/>
      <c r="I58" s="8"/>
      <c r="J58" s="9"/>
      <c r="K58" s="8"/>
      <c r="L58" s="9"/>
      <c r="M58" s="8"/>
      <c r="N58" s="9"/>
      <c r="O58" s="9"/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/>
      <c r="W58" s="9"/>
    </row>
    <row r="59" spans="2:23" s="4" customFormat="1" ht="12.9" customHeight="1" x14ac:dyDescent="0.3">
      <c r="B59" s="25" t="s">
        <v>31</v>
      </c>
      <c r="C59" s="10"/>
      <c r="D59" s="10"/>
      <c r="E59" s="10"/>
      <c r="F59" s="10"/>
      <c r="G59" s="11">
        <f>SUM(G50:G58)</f>
        <v>0</v>
      </c>
      <c r="H59" s="11">
        <f>SUM(H50:H58)</f>
        <v>0</v>
      </c>
      <c r="I59" s="11">
        <f>SUM(I50:I58)</f>
        <v>0</v>
      </c>
      <c r="J59" s="11">
        <f>SUM(J50:J58)</f>
        <v>0</v>
      </c>
      <c r="K59" s="11">
        <f>SUM(K50:K58)</f>
        <v>0</v>
      </c>
      <c r="L59" s="11">
        <f>SUM(L50:L58)</f>
        <v>0</v>
      </c>
      <c r="M59" s="11">
        <f>SUM(M50:M58)</f>
        <v>0</v>
      </c>
      <c r="N59" s="11">
        <f>SUM(N50:N58)</f>
        <v>0</v>
      </c>
      <c r="O59" s="11">
        <f>SUM(O50:O58)</f>
        <v>0</v>
      </c>
      <c r="P59" s="11">
        <f>SUM(P50:P58)</f>
        <v>5210897.82</v>
      </c>
      <c r="Q59" s="11">
        <f>SUM(Q50:Q58)</f>
        <v>5272955.0500000007</v>
      </c>
      <c r="R59" s="11">
        <f>SUM(R50:R58)</f>
        <v>4383530.2299999995</v>
      </c>
      <c r="S59" s="11">
        <f>SUM(S50:S58)</f>
        <v>4381816.91</v>
      </c>
      <c r="T59" s="11">
        <f>SUM(T50:T58)</f>
        <v>1452456</v>
      </c>
      <c r="U59" s="11">
        <f>SUM(U50:U58)</f>
        <v>1464442.8599999999</v>
      </c>
      <c r="V59" s="11">
        <f>SUM(V50:V58)</f>
        <v>1313756.99</v>
      </c>
      <c r="W59" s="11">
        <f>SUM(W50:W58)</f>
        <v>1559921.7899999998</v>
      </c>
    </row>
    <row r="60" spans="2:23" s="5" customFormat="1" ht="13.25" customHeight="1" thickBot="1" x14ac:dyDescent="0.35">
      <c r="B60" s="26" t="s">
        <v>32</v>
      </c>
      <c r="C60" s="12"/>
      <c r="D60" s="12"/>
      <c r="E60" s="12"/>
      <c r="F60" s="12"/>
      <c r="G60" s="13">
        <f>G49+G59</f>
        <v>0</v>
      </c>
      <c r="H60" s="13">
        <f>H49+H59</f>
        <v>0</v>
      </c>
      <c r="I60" s="13">
        <f>I49+I59</f>
        <v>0</v>
      </c>
      <c r="J60" s="13">
        <f>J49+J59</f>
        <v>0</v>
      </c>
      <c r="K60" s="13">
        <f>K49+K59</f>
        <v>0</v>
      </c>
      <c r="L60" s="13">
        <f>L49+L59</f>
        <v>0</v>
      </c>
      <c r="M60" s="13">
        <f>M49+M59</f>
        <v>0</v>
      </c>
      <c r="N60" s="13">
        <f>N49+N59</f>
        <v>0</v>
      </c>
      <c r="O60" s="13">
        <f>O49+O59</f>
        <v>0</v>
      </c>
      <c r="P60" s="13">
        <f>P49+P59</f>
        <v>5425897.8200000003</v>
      </c>
      <c r="Q60" s="13">
        <f>Q49+Q59</f>
        <v>5487955.0500000007</v>
      </c>
      <c r="R60" s="13">
        <f>R49+R59</f>
        <v>5282615.6599999992</v>
      </c>
      <c r="S60" s="13">
        <f>S49+S59</f>
        <v>5238507.41</v>
      </c>
      <c r="T60" s="13">
        <f>T49+T59</f>
        <v>2292574.5699999998</v>
      </c>
      <c r="U60" s="13">
        <f>U49+U59</f>
        <v>2296678.9699999997</v>
      </c>
      <c r="V60" s="13">
        <f>V49+V59</f>
        <v>2136267.2999999998</v>
      </c>
      <c r="W60" s="13">
        <f>W49+W59</f>
        <v>2372792.1599999997</v>
      </c>
    </row>
    <row r="61" spans="2:23" ht="13.5" thickTop="1" x14ac:dyDescent="0.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s="22" customFormat="1" ht="12.9" hidden="1" customHeight="1" outlineLevel="1" x14ac:dyDescent="0.3">
      <c r="B62" s="39" t="s">
        <v>38</v>
      </c>
      <c r="C62" s="23" t="str">
        <f>IFERROR(IF(ROUND(C31-(C43+C60),2)=0,"check",C31-(C43+C60)),"n.a.")</f>
        <v>check</v>
      </c>
      <c r="D62" s="23" t="str">
        <f>IFERROR(IF(ROUND(D31-(D43+D60),2)=0,"check",D31-(D43+D60)),"n.a.")</f>
        <v>check</v>
      </c>
      <c r="E62" s="23" t="str">
        <f>IFERROR(IF(ROUND(E31-(E43+E60),2)=0,"check",E31-(E43+E60)),"n.a.")</f>
        <v>check</v>
      </c>
      <c r="F62" s="23" t="str">
        <f>IFERROR(IF(ROUND(F31-(F43+F60),2)=0,"check",F31-(F43+F60)),"n.a.")</f>
        <v>check</v>
      </c>
      <c r="G62" s="23" t="str">
        <f>IFERROR(IF(ROUND(G31-(G43+G60),2)=0,"check",G31-(G43+G60)),"n.a.")</f>
        <v>check</v>
      </c>
      <c r="H62" s="23" t="str">
        <f>IFERROR(IF(ROUND(H31-(H43+H60),2)=0,"check",H31-(H43+H60)),"n.a.")</f>
        <v>check</v>
      </c>
      <c r="I62" s="23" t="str">
        <f>IFERROR(IF(ROUND(I31-(I43+I60),2)=0,"check",I31-(I43+I60)),"n.a.")</f>
        <v>check</v>
      </c>
      <c r="J62" s="23" t="str">
        <f>IFERROR(IF(ROUND(J31-(J43+J60),2)=0,"check",J31-(J43+J60)),"n.a.")</f>
        <v>check</v>
      </c>
      <c r="K62" s="23" t="str">
        <f>IFERROR(IF(ROUND(K31-(K43+K60),2)=0,"check",K31-(K43+K60)),"n.a.")</f>
        <v>check</v>
      </c>
      <c r="L62" s="23" t="str">
        <f>IFERROR(IF(ROUND(L31-(L43+L60),2)=0,"check",L31-(L43+L60)),"n.a.")</f>
        <v>check</v>
      </c>
      <c r="M62" s="23" t="str">
        <f>IFERROR(IF(ROUND(M31-(M43+M60),2)=0,"check",M31-(M43+M60)),"n.a.")</f>
        <v>check</v>
      </c>
      <c r="N62" s="23" t="str">
        <f>IFERROR(IF(ROUND(N31-(N43+N60),2)=0,"check",N31-(N43+N60)),"n.a.")</f>
        <v>check</v>
      </c>
      <c r="O62" s="23" t="str">
        <f>IFERROR(IF(ROUND(O31-(O43+O60),2)=0,"check",O31-(O43+O60)),"n.a.")</f>
        <v>check</v>
      </c>
      <c r="P62" s="23" t="str">
        <f>IFERROR(IF(ROUND(P31-(P43+P60),2)=0,"check",P31-(P43+P60)),"n.a.")</f>
        <v>check</v>
      </c>
      <c r="Q62" s="23" t="str">
        <f>IFERROR(IF(ROUND(Q31-(Q43+Q60),2)=0,"check",Q31-(Q43+Q60)),"n.a.")</f>
        <v>check</v>
      </c>
      <c r="R62" s="23" t="str">
        <f>IFERROR(IF(ROUND(R31-(R43+R60),2)=0,"check",R31-(R43+R60)),"n.a.")</f>
        <v>check</v>
      </c>
      <c r="S62" s="23" t="str">
        <f>IFERROR(IF(ROUND(S31-(S43+S60),2)=0,"check",S31-(S43+S60)),"n.a.")</f>
        <v>check</v>
      </c>
      <c r="T62" s="23" t="str">
        <f>IFERROR(IF(ROUND(T31-(T43+T60),2)=0,"check",T31-(T43+T60)),"n.a.")</f>
        <v>check</v>
      </c>
      <c r="U62" s="23" t="str">
        <f>IFERROR(IF(ROUND(U31-(U43+U60),2)=0,"check",U31-(U43+U60)),"n.a.")</f>
        <v>check</v>
      </c>
      <c r="V62" s="23" t="str">
        <f>IFERROR(IF(ROUND(V31-(V43+V60),2)=0,"check",V31-(V43+V60)),"n.a.")</f>
        <v>check</v>
      </c>
      <c r="W62" s="23" t="str">
        <f>IFERROR(IF(ROUND(W31-(W43+W60),2)=0,"check",W31-(W43+W60)),"n.a.")</f>
        <v>check</v>
      </c>
    </row>
    <row r="63" spans="2:23" ht="18.899999999999999" customHeight="1" collapsed="1" x14ac:dyDescent="0.3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s="33" customFormat="1" ht="18.899999999999999" customHeight="1" x14ac:dyDescent="0.3">
      <c r="B64" s="14" t="s">
        <v>33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2:23" ht="18.899999999999999" customHeight="1" x14ac:dyDescent="0.3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2:23" ht="12.9" customHeight="1" x14ac:dyDescent="0.3">
      <c r="B66" s="24" t="s">
        <v>42</v>
      </c>
      <c r="C66" s="8"/>
      <c r="D66" s="8"/>
      <c r="E66" s="8"/>
      <c r="F66" s="8"/>
      <c r="G66" s="34"/>
      <c r="H66" s="34"/>
      <c r="I66" s="34"/>
      <c r="J66" s="34"/>
      <c r="K66" s="34"/>
      <c r="L66" s="34"/>
      <c r="M66" s="34"/>
      <c r="N66" s="34"/>
      <c r="O66" s="34"/>
      <c r="P66" s="34">
        <v>96854.21</v>
      </c>
      <c r="Q66" s="34">
        <v>191207.62</v>
      </c>
      <c r="R66" s="34">
        <v>390125.29</v>
      </c>
      <c r="S66" s="34">
        <v>437256.38</v>
      </c>
      <c r="T66" s="34">
        <v>574192.74</v>
      </c>
      <c r="U66" s="34">
        <v>832635.64</v>
      </c>
      <c r="V66" s="34">
        <v>753638.34</v>
      </c>
      <c r="W66" s="34">
        <v>932524.22</v>
      </c>
    </row>
    <row r="67" spans="2:23" ht="12.9" customHeight="1" x14ac:dyDescent="0.3">
      <c r="B67" s="24" t="s">
        <v>43</v>
      </c>
      <c r="C67" s="8"/>
      <c r="D67" s="8"/>
      <c r="E67" s="8"/>
      <c r="F67" s="8"/>
      <c r="G67" s="34"/>
      <c r="H67" s="34"/>
      <c r="I67" s="34"/>
      <c r="J67" s="34"/>
      <c r="K67" s="35"/>
      <c r="L67" s="34"/>
      <c r="M67" s="34"/>
      <c r="N67" s="34"/>
      <c r="O67" s="34"/>
      <c r="P67" s="34">
        <v>582609.16</v>
      </c>
      <c r="Q67" s="34">
        <v>0</v>
      </c>
      <c r="R67" s="34">
        <v>2233.98</v>
      </c>
      <c r="S67" s="34">
        <v>698854.69</v>
      </c>
      <c r="T67" s="34">
        <v>1015148.68</v>
      </c>
      <c r="U67" s="34">
        <v>239613.93</v>
      </c>
      <c r="V67" s="34">
        <v>264029.93</v>
      </c>
      <c r="W67" s="34">
        <v>215729.3</v>
      </c>
    </row>
    <row r="68" spans="2:23" ht="12.9" customHeight="1" x14ac:dyDescent="0.3">
      <c r="B68" s="24" t="s">
        <v>44</v>
      </c>
      <c r="C68" s="8"/>
      <c r="D68" s="8"/>
      <c r="E68" s="8"/>
      <c r="F68" s="8"/>
      <c r="G68" s="35"/>
      <c r="H68" s="34"/>
      <c r="I68" s="35"/>
      <c r="J68" s="34"/>
      <c r="K68" s="35"/>
      <c r="L68" s="34"/>
      <c r="M68" s="35"/>
      <c r="N68" s="34"/>
      <c r="O68" s="34"/>
      <c r="P68" s="34">
        <v>0</v>
      </c>
      <c r="Q68" s="34">
        <v>440.97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</row>
    <row r="69" spans="2:23" ht="12.9" customHeight="1" x14ac:dyDescent="0.3">
      <c r="B69" s="24" t="s">
        <v>45</v>
      </c>
      <c r="C69" s="8"/>
      <c r="D69" s="8"/>
      <c r="E69" s="8"/>
      <c r="F69" s="8"/>
      <c r="G69" s="35"/>
      <c r="H69" s="34"/>
      <c r="I69" s="35"/>
      <c r="J69" s="34"/>
      <c r="K69" s="35"/>
      <c r="L69" s="34"/>
      <c r="M69" s="35"/>
      <c r="N69" s="34"/>
      <c r="O69" s="34"/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</row>
    <row r="70" spans="2:23" ht="12.9" customHeight="1" x14ac:dyDescent="0.3">
      <c r="B70" s="24" t="s">
        <v>46</v>
      </c>
      <c r="C70" s="8"/>
      <c r="D70" s="8"/>
      <c r="E70" s="8"/>
      <c r="F70" s="8"/>
      <c r="G70" s="35"/>
      <c r="H70" s="34"/>
      <c r="I70" s="35"/>
      <c r="J70" s="34"/>
      <c r="K70" s="35"/>
      <c r="L70" s="34"/>
      <c r="M70" s="35"/>
      <c r="N70" s="34"/>
      <c r="O70" s="34"/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</row>
    <row r="71" spans="2:23" ht="12.9" customHeight="1" x14ac:dyDescent="0.3">
      <c r="B71" s="24" t="s">
        <v>47</v>
      </c>
      <c r="C71" s="8"/>
      <c r="D71" s="8"/>
      <c r="E71" s="8"/>
      <c r="F71" s="8"/>
      <c r="G71" s="36"/>
      <c r="H71" s="36"/>
      <c r="I71" s="36"/>
      <c r="J71" s="36"/>
      <c r="K71" s="36"/>
      <c r="L71" s="36"/>
      <c r="M71" s="36"/>
      <c r="N71" s="36"/>
      <c r="O71" s="36"/>
      <c r="P71" s="36">
        <v>0</v>
      </c>
      <c r="Q71" s="36">
        <v>0</v>
      </c>
      <c r="R71" s="36">
        <v>-3564.5</v>
      </c>
      <c r="S71" s="36">
        <v>-40323.269999999997</v>
      </c>
      <c r="T71" s="36">
        <v>-55695.09</v>
      </c>
      <c r="U71" s="36">
        <v>-88294.92</v>
      </c>
      <c r="V71" s="36">
        <v>-28416.73</v>
      </c>
      <c r="W71" s="36">
        <v>-105910.59</v>
      </c>
    </row>
    <row r="72" spans="2:23" ht="12.9" customHeight="1" x14ac:dyDescent="0.3">
      <c r="B72" s="24" t="s">
        <v>48</v>
      </c>
      <c r="C72" s="8"/>
      <c r="D72" s="8"/>
      <c r="E72" s="8"/>
      <c r="F72" s="8"/>
      <c r="G72" s="36"/>
      <c r="H72" s="36"/>
      <c r="I72" s="36"/>
      <c r="J72" s="36"/>
      <c r="K72" s="36"/>
      <c r="L72" s="36"/>
      <c r="M72" s="36"/>
      <c r="N72" s="36"/>
      <c r="O72" s="36"/>
      <c r="P72" s="36">
        <v>-752405.64</v>
      </c>
      <c r="Q72" s="36">
        <v>-119287.12</v>
      </c>
      <c r="R72" s="36">
        <v>-213531.69</v>
      </c>
      <c r="S72" s="36">
        <v>-1125723.04</v>
      </c>
      <c r="T72" s="36">
        <v>-1318627.8899999999</v>
      </c>
      <c r="U72" s="36">
        <v>-721739.63</v>
      </c>
      <c r="V72" s="36">
        <v>-692253.04</v>
      </c>
      <c r="W72" s="36">
        <v>-942774.24</v>
      </c>
    </row>
    <row r="73" spans="2:23" ht="12.9" customHeight="1" x14ac:dyDescent="0.3">
      <c r="B73" s="24" t="s">
        <v>49</v>
      </c>
      <c r="C73" s="8"/>
      <c r="D73" s="8"/>
      <c r="E73" s="8"/>
      <c r="F73" s="8"/>
      <c r="G73" s="36"/>
      <c r="H73" s="36"/>
      <c r="I73" s="36"/>
      <c r="J73" s="36"/>
      <c r="K73" s="36"/>
      <c r="L73" s="36"/>
      <c r="M73" s="36"/>
      <c r="N73" s="36"/>
      <c r="O73" s="36"/>
      <c r="P73" s="36">
        <v>-61743.28</v>
      </c>
      <c r="Q73" s="36">
        <v>-45452.62</v>
      </c>
      <c r="R73" s="36">
        <v>-100635.72</v>
      </c>
      <c r="S73" s="36">
        <v>-102349.83</v>
      </c>
      <c r="T73" s="36">
        <v>-167723.12</v>
      </c>
      <c r="U73" s="36">
        <v>-236141.14</v>
      </c>
      <c r="V73" s="36">
        <v>-217225.5</v>
      </c>
      <c r="W73" s="36">
        <v>-188263.33</v>
      </c>
    </row>
    <row r="74" spans="2:23" ht="12.9" customHeight="1" x14ac:dyDescent="0.3">
      <c r="B74" s="24" t="s">
        <v>50</v>
      </c>
      <c r="C74" s="8"/>
      <c r="D74" s="8"/>
      <c r="E74" s="8"/>
      <c r="F74" s="8"/>
      <c r="G74" s="36"/>
      <c r="H74" s="36"/>
      <c r="I74" s="36"/>
      <c r="J74" s="36"/>
      <c r="K74" s="36"/>
      <c r="L74" s="36"/>
      <c r="M74" s="36"/>
      <c r="N74" s="36"/>
      <c r="O74" s="36"/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</row>
    <row r="75" spans="2:23" ht="12.9" customHeight="1" x14ac:dyDescent="0.3">
      <c r="B75" s="24" t="s">
        <v>51</v>
      </c>
      <c r="C75" s="8"/>
      <c r="D75" s="44"/>
      <c r="E75" s="44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</row>
    <row r="76" spans="2:23" ht="12.9" customHeight="1" x14ac:dyDescent="0.3">
      <c r="B76" s="24" t="s">
        <v>52</v>
      </c>
      <c r="C76" s="8"/>
      <c r="D76" s="8"/>
      <c r="E76" s="8"/>
      <c r="F76" s="8"/>
      <c r="G76" s="36"/>
      <c r="H76" s="36"/>
      <c r="I76" s="36"/>
      <c r="J76" s="36"/>
      <c r="K76" s="36"/>
      <c r="L76" s="36"/>
      <c r="M76" s="36"/>
      <c r="N76" s="36"/>
      <c r="O76" s="36"/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</row>
    <row r="77" spans="2:23" ht="12.9" customHeight="1" x14ac:dyDescent="0.3">
      <c r="B77" s="24" t="s">
        <v>53</v>
      </c>
      <c r="C77" s="8"/>
      <c r="D77" s="8"/>
      <c r="E77" s="8"/>
      <c r="F77" s="8"/>
      <c r="G77" s="36"/>
      <c r="H77" s="36"/>
      <c r="I77" s="36"/>
      <c r="J77" s="36"/>
      <c r="K77" s="36"/>
      <c r="L77" s="36"/>
      <c r="M77" s="36"/>
      <c r="N77" s="36"/>
      <c r="O77" s="36"/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</row>
    <row r="78" spans="2:23" ht="12.9" customHeight="1" x14ac:dyDescent="0.3">
      <c r="B78" s="24" t="s">
        <v>54</v>
      </c>
      <c r="C78" s="8"/>
      <c r="D78" s="8"/>
      <c r="E78" s="8"/>
      <c r="F78" s="8"/>
      <c r="G78" s="36"/>
      <c r="H78" s="36"/>
      <c r="I78" s="36"/>
      <c r="J78" s="36"/>
      <c r="K78" s="36"/>
      <c r="L78" s="36"/>
      <c r="M78" s="36"/>
      <c r="N78" s="36"/>
      <c r="O78" s="36"/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</row>
    <row r="79" spans="2:23" ht="12.9" customHeight="1" x14ac:dyDescent="0.3">
      <c r="B79" s="24" t="s">
        <v>55</v>
      </c>
      <c r="C79" s="8"/>
      <c r="D79" s="8"/>
      <c r="E79" s="8"/>
      <c r="F79" s="8"/>
      <c r="G79" s="35"/>
      <c r="H79" s="34"/>
      <c r="I79" s="35"/>
      <c r="J79" s="34"/>
      <c r="K79" s="35"/>
      <c r="L79" s="34"/>
      <c r="M79" s="35"/>
      <c r="N79" s="34"/>
      <c r="O79" s="34"/>
      <c r="P79" s="34">
        <v>137666.32</v>
      </c>
      <c r="Q79" s="34">
        <v>4001.51</v>
      </c>
      <c r="R79" s="34">
        <v>467495.19</v>
      </c>
      <c r="S79" s="34">
        <v>448931.25</v>
      </c>
      <c r="T79" s="34">
        <v>284150.96999999997</v>
      </c>
      <c r="U79" s="34">
        <v>170433.74</v>
      </c>
      <c r="V79" s="34">
        <v>276637.73</v>
      </c>
      <c r="W79" s="34">
        <v>423843.04</v>
      </c>
    </row>
    <row r="80" spans="2:23" ht="12.9" customHeight="1" x14ac:dyDescent="0.3">
      <c r="B80" s="24" t="s">
        <v>56</v>
      </c>
      <c r="C80" s="8"/>
      <c r="D80" s="8"/>
      <c r="E80" s="8"/>
      <c r="F80" s="8"/>
      <c r="G80" s="34"/>
      <c r="H80" s="34"/>
      <c r="I80" s="34"/>
      <c r="J80" s="34"/>
      <c r="K80" s="34"/>
      <c r="L80" s="34"/>
      <c r="M80" s="34"/>
      <c r="N80" s="34"/>
      <c r="O80" s="34"/>
      <c r="P80" s="34">
        <v>-8631.9</v>
      </c>
      <c r="Q80" s="34">
        <v>-59615.25</v>
      </c>
      <c r="R80" s="34">
        <v>-26793.65</v>
      </c>
      <c r="S80" s="34">
        <v>-28280.73</v>
      </c>
      <c r="T80" s="34">
        <v>-37360.629999999997</v>
      </c>
      <c r="U80" s="34">
        <v>-24252.92</v>
      </c>
      <c r="V80" s="34">
        <v>-14063.9</v>
      </c>
      <c r="W80" s="34">
        <v>-95671.34</v>
      </c>
    </row>
    <row r="81" spans="2:26" ht="12.9" customHeight="1" x14ac:dyDescent="0.3">
      <c r="B81" s="25" t="s">
        <v>34</v>
      </c>
      <c r="C81" s="10"/>
      <c r="D81" s="10"/>
      <c r="E81" s="10"/>
      <c r="F81" s="10"/>
      <c r="G81" s="37">
        <f>SUM(G66:G80)</f>
        <v>0</v>
      </c>
      <c r="H81" s="37">
        <f>SUM(H66:H80)</f>
        <v>0</v>
      </c>
      <c r="I81" s="37">
        <f>SUM(I66:I80)</f>
        <v>0</v>
      </c>
      <c r="J81" s="37">
        <f>SUM(J66:J80)</f>
        <v>0</v>
      </c>
      <c r="K81" s="37">
        <f>SUM(K66:K80)</f>
        <v>0</v>
      </c>
      <c r="L81" s="37">
        <f>SUM(L66:L80)</f>
        <v>0</v>
      </c>
      <c r="M81" s="37">
        <f>SUM(M66:M80)</f>
        <v>0</v>
      </c>
      <c r="N81" s="37">
        <f>SUM(N66:N80)</f>
        <v>0</v>
      </c>
      <c r="O81" s="37">
        <f>SUM(O66:O80)</f>
        <v>0</v>
      </c>
      <c r="P81" s="37">
        <f>SUM(P66:P80)</f>
        <v>-5651.1300000000101</v>
      </c>
      <c r="Q81" s="37">
        <f>SUM(Q66:Q80)</f>
        <v>-28704.89</v>
      </c>
      <c r="R81" s="37">
        <f>SUM(R66:R80)</f>
        <v>515328.89999999991</v>
      </c>
      <c r="S81" s="37">
        <f>SUM(S66:S80)</f>
        <v>288365.44999999978</v>
      </c>
      <c r="T81" s="37">
        <f>SUM(T66:T80)</f>
        <v>294085.65999999992</v>
      </c>
      <c r="U81" s="37">
        <f>SUM(U66:U80)</f>
        <v>172254.7</v>
      </c>
      <c r="V81" s="37">
        <f>SUM(V66:V80)</f>
        <v>342346.82999999996</v>
      </c>
      <c r="W81" s="37">
        <f>SUM(W66:W80)</f>
        <v>239477.06000000003</v>
      </c>
    </row>
    <row r="82" spans="2:26" ht="12.9" customHeight="1" x14ac:dyDescent="0.3">
      <c r="B82" s="24" t="s">
        <v>57</v>
      </c>
      <c r="C82" s="8"/>
      <c r="D82" s="8"/>
      <c r="E82" s="8"/>
      <c r="F82" s="8"/>
      <c r="G82" s="43"/>
      <c r="H82" s="43"/>
      <c r="I82" s="43"/>
      <c r="J82" s="43"/>
      <c r="K82" s="43"/>
      <c r="L82" s="43"/>
      <c r="M82" s="43"/>
      <c r="N82" s="43"/>
      <c r="O82" s="43"/>
      <c r="P82" s="43">
        <v>-3122.35</v>
      </c>
      <c r="Q82" s="43">
        <v>-3122.35</v>
      </c>
      <c r="R82" s="43">
        <v>0</v>
      </c>
      <c r="S82" s="43">
        <v>-2234.7399999999998</v>
      </c>
      <c r="T82" s="43">
        <v>-26455.89</v>
      </c>
      <c r="U82" s="43">
        <v>-42313.9</v>
      </c>
      <c r="V82" s="43">
        <v>-48374.35</v>
      </c>
      <c r="W82" s="43">
        <v>-54923.56</v>
      </c>
    </row>
    <row r="83" spans="2:26" ht="12.9" customHeight="1" x14ac:dyDescent="0.3">
      <c r="B83" s="24" t="s">
        <v>58</v>
      </c>
      <c r="C83" s="8"/>
      <c r="D83" s="8"/>
      <c r="E83" s="8"/>
      <c r="F83" s="8"/>
      <c r="G83" s="43"/>
      <c r="H83" s="43"/>
      <c r="I83" s="43"/>
      <c r="J83" s="43"/>
      <c r="K83" s="43"/>
      <c r="L83" s="43"/>
      <c r="M83" s="43"/>
      <c r="N83" s="43"/>
      <c r="O83" s="43"/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</v>
      </c>
    </row>
    <row r="84" spans="2:26" ht="12.9" customHeight="1" x14ac:dyDescent="0.3">
      <c r="B84" s="25" t="s">
        <v>35</v>
      </c>
      <c r="C84" s="10"/>
      <c r="D84" s="10"/>
      <c r="E84" s="10"/>
      <c r="F84" s="10"/>
      <c r="G84" s="37">
        <f>SUM(G81:G83)</f>
        <v>0</v>
      </c>
      <c r="H84" s="37">
        <f t="shared" ref="H84:W84" si="1">SUM(H81:H83)</f>
        <v>0</v>
      </c>
      <c r="I84" s="37">
        <f t="shared" si="1"/>
        <v>0</v>
      </c>
      <c r="J84" s="37">
        <f t="shared" si="1"/>
        <v>0</v>
      </c>
      <c r="K84" s="37">
        <f t="shared" si="1"/>
        <v>0</v>
      </c>
      <c r="L84" s="37">
        <f t="shared" si="1"/>
        <v>0</v>
      </c>
      <c r="M84" s="37">
        <f t="shared" si="1"/>
        <v>0</v>
      </c>
      <c r="N84" s="37">
        <f t="shared" si="1"/>
        <v>0</v>
      </c>
      <c r="O84" s="37">
        <f t="shared" si="1"/>
        <v>0</v>
      </c>
      <c r="P84" s="37">
        <f t="shared" si="1"/>
        <v>-8773.4800000000105</v>
      </c>
      <c r="Q84" s="37">
        <f t="shared" si="1"/>
        <v>-31827.239999999998</v>
      </c>
      <c r="R84" s="37">
        <f t="shared" si="1"/>
        <v>515328.89999999991</v>
      </c>
      <c r="S84" s="37">
        <f t="shared" si="1"/>
        <v>286130.70999999979</v>
      </c>
      <c r="T84" s="37">
        <f t="shared" si="1"/>
        <v>267629.7699999999</v>
      </c>
      <c r="U84" s="37">
        <f t="shared" si="1"/>
        <v>129940.80000000002</v>
      </c>
      <c r="V84" s="37">
        <f t="shared" si="1"/>
        <v>293972.47999999998</v>
      </c>
      <c r="W84" s="37">
        <f t="shared" si="1"/>
        <v>184553.50000000003</v>
      </c>
    </row>
    <row r="85" spans="2:26" ht="12.9" customHeight="1" x14ac:dyDescent="0.3">
      <c r="B85" s="24" t="s">
        <v>59</v>
      </c>
      <c r="C85" s="8"/>
      <c r="D85" s="8"/>
      <c r="E85" s="8"/>
      <c r="F85" s="8"/>
      <c r="G85" s="45"/>
      <c r="H85" s="46"/>
      <c r="I85" s="45"/>
      <c r="J85" s="46"/>
      <c r="K85" s="45"/>
      <c r="L85" s="46"/>
      <c r="M85" s="45"/>
      <c r="N85" s="46"/>
      <c r="O85" s="46"/>
      <c r="P85" s="46">
        <v>0</v>
      </c>
      <c r="Q85" s="46">
        <v>0</v>
      </c>
      <c r="R85" s="46">
        <v>0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</row>
    <row r="86" spans="2:26" ht="12.9" customHeight="1" x14ac:dyDescent="0.3">
      <c r="B86" s="24" t="s">
        <v>60</v>
      </c>
      <c r="C86" s="8"/>
      <c r="D86" s="8"/>
      <c r="E86" s="8"/>
      <c r="F86" s="8"/>
      <c r="G86" s="43"/>
      <c r="H86" s="43"/>
      <c r="I86" s="43"/>
      <c r="J86" s="43"/>
      <c r="K86" s="43"/>
      <c r="L86" s="43"/>
      <c r="M86" s="43"/>
      <c r="N86" s="43"/>
      <c r="O86" s="43"/>
      <c r="P86" s="43">
        <v>-6722.5</v>
      </c>
      <c r="Q86" s="43">
        <v>-3127.81</v>
      </c>
      <c r="R86" s="43">
        <v>-3561.72</v>
      </c>
      <c r="S86" s="43">
        <v>-70523.460000000006</v>
      </c>
      <c r="T86" s="43">
        <v>-72659.28</v>
      </c>
      <c r="U86" s="43">
        <v>-71520.17</v>
      </c>
      <c r="V86" s="43">
        <v>-72940.070000000007</v>
      </c>
      <c r="W86" s="43">
        <v>-61621.94</v>
      </c>
    </row>
    <row r="87" spans="2:26" ht="12.9" customHeight="1" x14ac:dyDescent="0.3">
      <c r="B87" s="25" t="s">
        <v>36</v>
      </c>
      <c r="C87" s="10"/>
      <c r="D87" s="10"/>
      <c r="E87" s="10"/>
      <c r="F87" s="10"/>
      <c r="G87" s="37">
        <f>SUM(G84:G86)</f>
        <v>0</v>
      </c>
      <c r="H87" s="37">
        <f t="shared" ref="H87:W87" si="2">SUM(H84:H86)</f>
        <v>0</v>
      </c>
      <c r="I87" s="37">
        <f t="shared" si="2"/>
        <v>0</v>
      </c>
      <c r="J87" s="37">
        <f t="shared" si="2"/>
        <v>0</v>
      </c>
      <c r="K87" s="37">
        <f t="shared" si="2"/>
        <v>0</v>
      </c>
      <c r="L87" s="37">
        <f t="shared" si="2"/>
        <v>0</v>
      </c>
      <c r="M87" s="37">
        <f t="shared" si="2"/>
        <v>0</v>
      </c>
      <c r="N87" s="37">
        <f t="shared" si="2"/>
        <v>0</v>
      </c>
      <c r="O87" s="37">
        <f t="shared" si="2"/>
        <v>0</v>
      </c>
      <c r="P87" s="37">
        <f t="shared" si="2"/>
        <v>-15495.98000000001</v>
      </c>
      <c r="Q87" s="37">
        <f t="shared" si="2"/>
        <v>-34955.049999999996</v>
      </c>
      <c r="R87" s="37">
        <f t="shared" si="2"/>
        <v>511767.17999999993</v>
      </c>
      <c r="S87" s="37">
        <f t="shared" si="2"/>
        <v>215607.24999999977</v>
      </c>
      <c r="T87" s="37">
        <f t="shared" si="2"/>
        <v>194970.4899999999</v>
      </c>
      <c r="U87" s="37">
        <f t="shared" si="2"/>
        <v>58420.630000000019</v>
      </c>
      <c r="V87" s="37">
        <f t="shared" si="2"/>
        <v>221032.40999999997</v>
      </c>
      <c r="W87" s="37">
        <f t="shared" si="2"/>
        <v>122931.56000000003</v>
      </c>
    </row>
    <row r="88" spans="2:26" ht="12.9" customHeight="1" x14ac:dyDescent="0.3">
      <c r="B88" s="24" t="s">
        <v>61</v>
      </c>
      <c r="C88" s="8"/>
      <c r="D88" s="8"/>
      <c r="E88" s="8"/>
      <c r="F88" s="8"/>
      <c r="G88" s="36"/>
      <c r="H88" s="36"/>
      <c r="I88" s="36"/>
      <c r="J88" s="36"/>
      <c r="K88" s="36"/>
      <c r="L88" s="36"/>
      <c r="M88" s="36"/>
      <c r="N88" s="36"/>
      <c r="O88" s="36"/>
      <c r="P88" s="36">
        <v>0</v>
      </c>
      <c r="Q88" s="36">
        <v>0</v>
      </c>
      <c r="R88" s="36">
        <v>0</v>
      </c>
      <c r="S88" s="36">
        <v>0</v>
      </c>
      <c r="T88" s="36">
        <v>-14329.85</v>
      </c>
      <c r="U88" s="36">
        <v>-9423.51</v>
      </c>
      <c r="V88" s="36">
        <v>-29219.09</v>
      </c>
      <c r="W88" s="36">
        <v>-740.58</v>
      </c>
    </row>
    <row r="89" spans="2:26" ht="12.9" customHeight="1" thickBot="1" x14ac:dyDescent="0.35">
      <c r="B89" s="26" t="s">
        <v>28</v>
      </c>
      <c r="C89" s="12"/>
      <c r="D89" s="12"/>
      <c r="E89" s="12"/>
      <c r="F89" s="12"/>
      <c r="G89" s="38">
        <f>G87+G88</f>
        <v>0</v>
      </c>
      <c r="H89" s="38">
        <f t="shared" ref="H89:W89" si="3">H87+H88</f>
        <v>0</v>
      </c>
      <c r="I89" s="38">
        <f t="shared" si="3"/>
        <v>0</v>
      </c>
      <c r="J89" s="38">
        <f t="shared" si="3"/>
        <v>0</v>
      </c>
      <c r="K89" s="38">
        <f t="shared" si="3"/>
        <v>0</v>
      </c>
      <c r="L89" s="38">
        <f t="shared" si="3"/>
        <v>0</v>
      </c>
      <c r="M89" s="38">
        <f t="shared" si="3"/>
        <v>0</v>
      </c>
      <c r="N89" s="38">
        <f t="shared" si="3"/>
        <v>0</v>
      </c>
      <c r="O89" s="38">
        <f t="shared" si="3"/>
        <v>0</v>
      </c>
      <c r="P89" s="38">
        <f t="shared" si="3"/>
        <v>-15495.98000000001</v>
      </c>
      <c r="Q89" s="38">
        <f t="shared" si="3"/>
        <v>-34955.049999999996</v>
      </c>
      <c r="R89" s="38">
        <f t="shared" si="3"/>
        <v>511767.17999999993</v>
      </c>
      <c r="S89" s="48">
        <f t="shared" si="3"/>
        <v>215607.24999999977</v>
      </c>
      <c r="T89" s="38">
        <f t="shared" si="3"/>
        <v>180640.6399999999</v>
      </c>
      <c r="U89" s="38">
        <f t="shared" si="3"/>
        <v>48997.120000000017</v>
      </c>
      <c r="V89" s="38">
        <f t="shared" si="3"/>
        <v>191813.31999999998</v>
      </c>
      <c r="W89" s="38">
        <f t="shared" si="3"/>
        <v>122190.98000000003</v>
      </c>
    </row>
    <row r="90" spans="2:26" ht="12.9" customHeight="1" thickTop="1" x14ac:dyDescent="0.3">
      <c r="B90" s="24" t="s">
        <v>37</v>
      </c>
      <c r="C90" s="8"/>
      <c r="D90" s="8"/>
      <c r="E90" s="8"/>
      <c r="F90" s="8"/>
      <c r="G90" s="35"/>
      <c r="H90" s="34">
        <v>0</v>
      </c>
      <c r="I90" s="35"/>
      <c r="J90" s="34">
        <v>0</v>
      </c>
      <c r="K90" s="35"/>
      <c r="L90" s="34">
        <v>0</v>
      </c>
      <c r="M90" s="35"/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</row>
    <row r="91" spans="2:26" ht="18.899999999999999" customHeight="1" x14ac:dyDescent="0.3">
      <c r="X91" s="6"/>
      <c r="Y91" s="6"/>
      <c r="Z91" s="6"/>
    </row>
    <row r="92" spans="2:26" ht="18.899999999999999" customHeight="1" x14ac:dyDescent="0.3">
      <c r="X92" s="6"/>
      <c r="Y92" s="6"/>
      <c r="Z92" s="6"/>
    </row>
    <row r="93" spans="2:26" ht="18.899999999999999" customHeight="1" x14ac:dyDescent="0.3">
      <c r="X93" s="6"/>
      <c r="Y93" s="6"/>
      <c r="Z93" s="6"/>
    </row>
    <row r="94" spans="2:26" ht="18.899999999999999" customHeight="1" x14ac:dyDescent="0.3">
      <c r="X94" s="6"/>
      <c r="Y94" s="6"/>
      <c r="Z94" s="6"/>
    </row>
    <row r="95" spans="2:26" ht="18.899999999999999" customHeight="1" x14ac:dyDescent="0.3">
      <c r="X95" s="6"/>
      <c r="Y95" s="6"/>
      <c r="Z95" s="6"/>
    </row>
    <row r="96" spans="2:26" ht="18.899999999999999" customHeight="1" x14ac:dyDescent="0.3">
      <c r="X96" s="6"/>
      <c r="Y96" s="6"/>
      <c r="Z96" s="6"/>
    </row>
    <row r="97" spans="16:26" ht="18.899999999999999" customHeight="1" x14ac:dyDescent="0.3">
      <c r="P97" s="47"/>
      <c r="Q97" s="47"/>
      <c r="R97" s="47"/>
      <c r="S97" s="47"/>
      <c r="X97" s="6"/>
      <c r="Y97" s="6"/>
      <c r="Z97" s="6"/>
    </row>
    <row r="98" spans="16:26" ht="18.899999999999999" customHeight="1" x14ac:dyDescent="0.3">
      <c r="P98" s="47"/>
      <c r="Q98" s="47"/>
      <c r="R98" s="47"/>
      <c r="S98" s="47"/>
      <c r="X98" s="6"/>
      <c r="Y98" s="6"/>
      <c r="Z98" s="6"/>
    </row>
    <row r="99" spans="16:26" ht="18.899999999999999" customHeight="1" x14ac:dyDescent="0.3">
      <c r="P99" s="47"/>
      <c r="Q99" s="47"/>
      <c r="R99" s="47"/>
      <c r="S99" s="47"/>
      <c r="X99" s="6"/>
      <c r="Y99" s="6"/>
      <c r="Z99" s="6"/>
    </row>
    <row r="100" spans="16:26" ht="18.899999999999999" customHeight="1" x14ac:dyDescent="0.3">
      <c r="P100" s="47"/>
      <c r="Q100" s="47"/>
      <c r="R100" s="47"/>
      <c r="S100" s="47"/>
      <c r="X100" s="6"/>
      <c r="Y100" s="6"/>
      <c r="Z100" s="6"/>
    </row>
    <row r="101" spans="16:26" ht="18.899999999999999" customHeight="1" x14ac:dyDescent="0.3">
      <c r="X101" s="6"/>
      <c r="Y101" s="6"/>
      <c r="Z101" s="6"/>
    </row>
    <row r="102" spans="16:26" ht="18.899999999999999" customHeight="1" x14ac:dyDescent="0.3">
      <c r="X102" s="6"/>
      <c r="Y102" s="6"/>
      <c r="Z102" s="6"/>
    </row>
  </sheetData>
  <conditionalFormatting sqref="C62:W62">
    <cfRule type="cellIs" dxfId="0" priority="1" operator="equal">
      <formula>"check"</formula>
    </cfRule>
  </conditionalFormatting>
  <pageMargins left="0" right="0" top="0" bottom="0" header="0.5" footer="0.5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>Bureau van Dijk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Carvalho</dc:creator>
  <cp:lastModifiedBy>Claudio Carvalho</cp:lastModifiedBy>
  <dcterms:created xsi:type="dcterms:W3CDTF">2025-07-08T08:58:37Z</dcterms:created>
  <dcterms:modified xsi:type="dcterms:W3CDTF">2026-04-29T11:59:49Z</dcterms:modified>
</cp:coreProperties>
</file>